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Korisnik\Desktop\Mjera 2.2 _3. krug natječaja\1. TEKST NATJEČAJA M2.2 (treći natječaj)\Obrasci_V.4\"/>
    </mc:Choice>
  </mc:AlternateContent>
  <xr:revisionPtr revIDLastSave="0" documentId="13_ncr:1_{15B1F49F-57EC-45A5-B5D2-10A30ED97A6C}" xr6:coauthVersionLast="47" xr6:coauthVersionMax="47" xr10:uidLastSave="{00000000-0000-0000-0000-000000000000}"/>
  <bookViews>
    <workbookView xWindow="360" yWindow="0" windowWidth="23640" windowHeight="12780" tabRatio="786" activeTab="5" xr2:uid="{00000000-000D-0000-FFFF-FFFF00000000}"/>
  </bookViews>
  <sheets>
    <sheet name="Naslovnica" sheetId="2" r:id="rId1"/>
    <sheet name="Upute" sheetId="3" r:id="rId2"/>
    <sheet name="TI Izravni tr.-Sluz.put._Ostali" sheetId="1" r:id="rId3"/>
    <sheet name="TII Opci troskovi" sheetId="6" r:id="rId4"/>
    <sheet name="TIII Neprihvatljivi tr." sheetId="9" r:id="rId5"/>
    <sheet name="TIV Ukupni tr. projekta" sheetId="7" r:id="rId6"/>
    <sheet name="RM" sheetId="4" r:id="rId7"/>
  </sheets>
  <definedNames>
    <definedName name="izberi">'TI Izravni tr.-Sluz.put._Ostali'!#REF!</definedName>
    <definedName name="strosek">'TI Izravni tr.-Sluz.put._Ostali'!#REF!</definedName>
  </definedNames>
  <calcPr calcId="191029"/>
</workbook>
</file>

<file path=xl/calcChain.xml><?xml version="1.0" encoding="utf-8"?>
<calcChain xmlns="http://schemas.openxmlformats.org/spreadsheetml/2006/main">
  <c r="E11" i="7" l="1"/>
  <c r="E26" i="7" l="1"/>
  <c r="E20" i="7"/>
  <c r="E13" i="7"/>
  <c r="E6" i="7"/>
  <c r="D54" i="7" l="1"/>
  <c r="D61" i="7" s="1"/>
  <c r="F16" i="9" l="1"/>
  <c r="F13" i="9"/>
  <c r="F10" i="9"/>
  <c r="G15" i="9"/>
  <c r="H15" i="9" s="1"/>
  <c r="G14" i="9"/>
  <c r="H14" i="9" s="1"/>
  <c r="G12" i="9"/>
  <c r="H12" i="9" s="1"/>
  <c r="G11" i="9"/>
  <c r="H11" i="9" s="1"/>
  <c r="H13" i="9" l="1"/>
  <c r="F17" i="9"/>
  <c r="H16" i="9"/>
  <c r="G16" i="9"/>
  <c r="G13" i="9"/>
  <c r="M9" i="1" l="1"/>
  <c r="N9" i="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9" i="1" l="1"/>
  <c r="O33" i="1"/>
  <c r="O26" i="1"/>
  <c r="O44" i="1"/>
  <c r="O32" i="1"/>
  <c r="O28" i="1"/>
  <c r="O12" i="1"/>
  <c r="O10" i="1"/>
  <c r="O50" i="1"/>
  <c r="O16" i="1"/>
  <c r="O15" i="1"/>
  <c r="Q28" i="1"/>
  <c r="S28" i="1" s="1"/>
  <c r="T28" i="1" s="1"/>
  <c r="Q12" i="1"/>
  <c r="S12" i="1" s="1"/>
  <c r="T12" i="1" s="1"/>
  <c r="O31" i="1"/>
  <c r="O34" i="1"/>
  <c r="O47" i="1"/>
  <c r="Q32" i="1"/>
  <c r="S32" i="1" s="1"/>
  <c r="T32" i="1" s="1"/>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E17" i="7"/>
  <c r="E16" i="7"/>
  <c r="E27" i="7" l="1"/>
  <c r="G9" i="9" l="1"/>
  <c r="H9" i="9" s="1"/>
  <c r="G8" i="9"/>
  <c r="G10" i="9" l="1"/>
  <c r="G17" i="9" s="1"/>
  <c r="H8" i="9"/>
  <c r="H10" i="9" l="1"/>
  <c r="H17" i="9" s="1"/>
  <c r="E21"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O9" i="6" l="1"/>
  <c r="O21" i="6"/>
  <c r="O16" i="6"/>
  <c r="O11" i="6"/>
  <c r="O23" i="6"/>
  <c r="M19" i="6"/>
  <c r="O15" i="6"/>
  <c r="Q14" i="6"/>
  <c r="S14" i="6" s="1"/>
  <c r="S19" i="6" s="1"/>
  <c r="D51" i="7" s="1"/>
  <c r="N19" i="6"/>
  <c r="O10" i="6"/>
  <c r="T8" i="6"/>
  <c r="T12" i="6"/>
  <c r="T18" i="6"/>
  <c r="N13" i="6"/>
  <c r="T9" i="6"/>
  <c r="M13" i="6"/>
  <c r="T15" i="6"/>
  <c r="O17" i="6"/>
  <c r="N25" i="6"/>
  <c r="T21" i="6"/>
  <c r="T17" i="6"/>
  <c r="Q20" i="6"/>
  <c r="M25" i="6"/>
  <c r="O8" i="6"/>
  <c r="T10" i="6"/>
  <c r="Q11" i="6"/>
  <c r="S11" i="6" s="1"/>
  <c r="S13" i="6" s="1"/>
  <c r="D50" i="7" s="1"/>
  <c r="O12" i="6"/>
  <c r="O14" i="6"/>
  <c r="T16" i="6"/>
  <c r="O18" i="6"/>
  <c r="O20" i="6"/>
  <c r="Q22" i="6"/>
  <c r="S22" i="6" s="1"/>
  <c r="T22" i="6" s="1"/>
  <c r="O22" i="6"/>
  <c r="T23" i="6"/>
  <c r="Q24" i="6"/>
  <c r="S24" i="6" s="1"/>
  <c r="T24" i="6" s="1"/>
  <c r="O24" i="6"/>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N55" i="1"/>
  <c r="Q55" i="1"/>
  <c r="N39" i="1"/>
  <c r="N23" i="1"/>
  <c r="Q19" i="6"/>
  <c r="T14" i="6"/>
  <c r="T19" i="6" s="1"/>
  <c r="E51" i="7" s="1"/>
  <c r="F51" i="7" s="1"/>
  <c r="O25" i="6"/>
  <c r="T11" i="6"/>
  <c r="T13" i="6" s="1"/>
  <c r="E50" i="7" s="1"/>
  <c r="N26" i="6"/>
  <c r="Q13" i="6"/>
  <c r="Q25" i="6"/>
  <c r="S20" i="6"/>
  <c r="O19" i="6"/>
  <c r="O13" i="6"/>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50" i="7" l="1"/>
  <c r="Q23" i="1"/>
  <c r="Q56" i="1" s="1"/>
  <c r="Q26" i="6"/>
  <c r="N56" i="1"/>
  <c r="S40" i="1"/>
  <c r="T40" i="1" s="1"/>
  <c r="O55" i="1"/>
  <c r="S24" i="1"/>
  <c r="S39" i="1" s="1"/>
  <c r="O39" i="1"/>
  <c r="O23" i="1"/>
  <c r="O26" i="6"/>
  <c r="S25" i="6"/>
  <c r="T20" i="6"/>
  <c r="T25" i="6" s="1"/>
  <c r="D48" i="7"/>
  <c r="E48" i="7"/>
  <c r="D46" i="7"/>
  <c r="E46" i="7"/>
  <c r="D47" i="7"/>
  <c r="E47" i="7"/>
  <c r="M23" i="1"/>
  <c r="T20" i="1"/>
  <c r="T51" i="1"/>
  <c r="T38" i="1"/>
  <c r="T35" i="1"/>
  <c r="T54" i="1"/>
  <c r="T37" i="1"/>
  <c r="T53" i="1"/>
  <c r="T52" i="1"/>
  <c r="T36" i="1"/>
  <c r="T21" i="1"/>
  <c r="T22" i="1"/>
  <c r="D43" i="7" l="1"/>
  <c r="F48" i="7"/>
  <c r="F47" i="7"/>
  <c r="E45" i="7"/>
  <c r="T26" i="6"/>
  <c r="E52" i="7"/>
  <c r="E49" i="7" s="1"/>
  <c r="F46" i="7"/>
  <c r="D45" i="7"/>
  <c r="G45" i="7" s="1"/>
  <c r="E8" i="7"/>
  <c r="E10" i="7" s="1"/>
  <c r="D52" i="7"/>
  <c r="S55" i="1"/>
  <c r="D44" i="7" s="1"/>
  <c r="T24" i="1"/>
  <c r="T39" i="1" s="1"/>
  <c r="O56" i="1"/>
  <c r="T55" i="1"/>
  <c r="E44" i="7" s="1"/>
  <c r="D55" i="7"/>
  <c r="F45" i="7" l="1"/>
  <c r="G47" i="7"/>
  <c r="D58" i="7" s="1"/>
  <c r="G46" i="7"/>
  <c r="D57" i="7" s="1"/>
  <c r="G48" i="7"/>
  <c r="D59" i="7" s="1"/>
  <c r="F52" i="7"/>
  <c r="D49" i="7"/>
  <c r="F49" i="7" s="1"/>
  <c r="E54" i="7" s="1"/>
  <c r="E43" i="7"/>
  <c r="F43" i="7" s="1"/>
  <c r="F44" i="7"/>
  <c r="S8" i="1"/>
  <c r="S23" i="1" s="1"/>
  <c r="D42" i="7" s="1"/>
  <c r="D41" i="7" l="1"/>
  <c r="E5" i="7"/>
  <c r="G43" i="7" l="1"/>
  <c r="G44" i="7"/>
  <c r="G41" i="7"/>
  <c r="G42" i="7"/>
  <c r="M39" i="1"/>
  <c r="M55" i="1"/>
  <c r="T8" i="1"/>
  <c r="T23" i="1" s="1"/>
  <c r="E42" i="7" s="1"/>
  <c r="E41" i="7" l="1"/>
  <c r="F42" i="7"/>
  <c r="T56" i="1"/>
  <c r="M56" i="1"/>
  <c r="F41" i="7" l="1"/>
  <c r="D63" i="7" l="1"/>
  <c r="D64" i="7"/>
  <c r="D62" i="7"/>
  <c r="E18" i="7"/>
  <c r="E22" i="7" s="1"/>
  <c r="E7" i="7"/>
  <c r="D53" i="7" s="1"/>
  <c r="D60" i="7" l="1"/>
  <c r="D56" i="7"/>
  <c r="E23" i="7"/>
  <c r="E28" i="7" s="1"/>
  <c r="F54" i="7" l="1"/>
  <c r="E29" i="7"/>
  <c r="D26" i="7" s="1"/>
  <c r="D28" i="7" l="1"/>
  <c r="D29" i="7"/>
  <c r="D27" i="7"/>
</calcChain>
</file>

<file path=xl/sharedStrings.xml><?xml version="1.0" encoding="utf-8"?>
<sst xmlns="http://schemas.openxmlformats.org/spreadsheetml/2006/main" count="298" uniqueCount="229">
  <si>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</si>
  <si>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</si>
  <si>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</si>
  <si>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</si>
  <si>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</si>
  <si>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</si>
  <si>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</si>
  <si>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</si>
  <si>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</si>
  <si>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</si>
  <si>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</si>
  <si>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</si>
  <si>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</si>
  <si>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</si>
  <si>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</si>
  <si>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</si>
  <si>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</si>
  <si>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</si>
  <si>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</si>
  <si>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</si>
  <si>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</si>
  <si>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</si>
  <si>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</si>
  <si>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</si>
  <si>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</si>
  <si>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</si>
  <si>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</si>
  <si>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</si>
  <si>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</si>
  <si>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</si>
  <si>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</si>
  <si>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</si>
  <si>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</si>
  <si>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</si>
  <si>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</si>
  <si>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</si>
  <si>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</si>
  <si>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</si>
  <si>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</si>
  <si>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</si>
  <si>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</si>
  <si>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</si>
  <si>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Izravni troškovi</t>
  </si>
  <si>
    <t>Troškovi osoblja</t>
  </si>
  <si>
    <t>Naknade</t>
  </si>
  <si>
    <t>Opći troškovi</t>
  </si>
  <si>
    <t>UKUPNI IZNOS PRIHVATLJIVIH IZDATAKA I POTPORE</t>
  </si>
  <si>
    <t>Neodobreni opći troškovi</t>
  </si>
  <si>
    <t>UKUPNI IZNOS NEPRIHVATLJIVIH IZDATAKA</t>
  </si>
  <si>
    <t>TROŠKOVI PROVEDBE PROJEKTA</t>
  </si>
  <si>
    <t>Naziv ponuditelja/izvođača radova/dobavljača opreme/pružatelja usluge</t>
  </si>
  <si>
    <t>Broj ponude</t>
  </si>
  <si>
    <t>Ulaganje/aktivnost na koje/u se trošak odnosi</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</si>
  <si>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</si>
  <si>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</si>
  <si>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</si>
  <si>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</si>
  <si>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</si>
  <si>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</si>
  <si>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</si>
  <si>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</si>
  <si>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</si>
  <si>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</si>
  <si>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</si>
  <si>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</si>
  <si>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</si>
  <si>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</si>
  <si>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</si>
  <si>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</si>
  <si>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</si>
  <si>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</si>
  <si>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</si>
  <si>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</si>
  <si>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</si>
  <si>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</si>
  <si>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</si>
  <si>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</si>
  <si>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</si>
  <si>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</si>
  <si>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</si>
  <si>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</si>
  <si>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</si>
  <si>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</si>
  <si>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</si>
  <si>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</si>
  <si>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</si>
  <si>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</si>
  <si>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</si>
  <si>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</si>
  <si>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Neodobreni izravni troškovi</t>
  </si>
  <si>
    <t>Ukupan iznos prihvatljivih troškova projekta nakon primjene intenziteta i jedinstvene stope od 12%</t>
  </si>
  <si>
    <t>IZRAČUN PRIHVATLJIVIH TROŠKOVA PROJEKTA - PRIMJENA INTENZITETA I JEDINSTVENE STOPE OD 12%</t>
  </si>
  <si>
    <t>Prilog 1: Proračun projekta - Opći troškovi</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</si>
  <si>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</si>
  <si>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</si>
  <si>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</si>
  <si>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</si>
  <si>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</si>
  <si>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</si>
  <si>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</si>
  <si>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</si>
  <si>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U stupacima G i  H podaci se ne unose jer nisu primjenjivi, budući se isti odnose na ukupan projekt.</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</si>
  <si>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</si>
  <si>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</si>
  <si>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</si>
  <si>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</si>
  <si>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</si>
  <si>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</si>
  <si>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</si>
  <si>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</si>
  <si>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Oznaka aktivnosti (elementa) projekta</t>
  </si>
  <si>
    <t>UKUPNA VRIJEDNOST PROJEKTA</t>
  </si>
  <si>
    <t>Ukupna vrijednost projekta</t>
  </si>
  <si>
    <t>Prihvatljivi troškovi projekta</t>
  </si>
  <si>
    <t>%</t>
  </si>
  <si>
    <t>UKUPNO IZRAVNI TROŠKOVI - TROŠKOVI SLUŽBENIH PUTOVANJA I OSTALI IZRAVNI TROŠKOVI</t>
  </si>
  <si>
    <t>UKUPNO OPĆI TROŠKOVI</t>
  </si>
  <si>
    <t>Iznos i udio zatraženih sredstva (Sufinanciranje iz javnog izvora u okviru provedbe LRSR)</t>
  </si>
  <si>
    <t>Iznos i udio vlastitih sredstva</t>
  </si>
  <si>
    <t>Iznos sufinanciranja iz javnog izvora</t>
  </si>
  <si>
    <t>U stupcima S i T se automatski izračunava iznos projekta sufinanciran iz javnog izvora i iznos projekta sufinanciran vlastitim sredstvima.</t>
  </si>
  <si>
    <t>EU sredstva (85%)</t>
  </si>
  <si>
    <t>RH sredstva (15%)</t>
  </si>
  <si>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</si>
  <si>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</si>
  <si>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</si>
  <si>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</si>
  <si>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</si>
  <si>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</si>
  <si>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</si>
  <si>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</si>
  <si>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</si>
  <si>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</si>
  <si>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</si>
  <si>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</si>
  <si>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</si>
  <si>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</si>
  <si>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</si>
  <si>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</si>
  <si>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</si>
  <si>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</si>
  <si>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</si>
  <si>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</si>
  <si>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</si>
  <si>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</si>
  <si>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</si>
  <si>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</si>
  <si>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</si>
  <si>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</si>
  <si>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</si>
  <si>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</si>
  <si>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</si>
  <si>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</si>
  <si>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</si>
  <si>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</si>
  <si>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</si>
  <si>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</si>
  <si>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</si>
  <si>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</si>
  <si>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</si>
  <si>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</si>
  <si>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</si>
  <si>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</si>
  <si>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</si>
  <si>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</si>
  <si>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</si>
  <si>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</si>
  <si>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</si>
  <si>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</si>
  <si>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</si>
  <si>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</si>
  <si>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</si>
  <si>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</si>
  <si>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</si>
  <si>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</si>
  <si>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</si>
  <si>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</si>
  <si>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</si>
  <si>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r>
      <t xml:space="preserve">Specifikacija troškova prema nositelju i projektnim partnerima </t>
    </r>
    <r>
      <rPr>
        <i/>
        <sz val="12"/>
        <rFont val="Arial Narrow"/>
        <family val="2"/>
        <charset val="238"/>
      </rPr>
      <t>(Ispunjava FLAG administrator, ako je primjenjivo)</t>
    </r>
  </si>
  <si>
    <t xml:space="preserve">U Stupac G - u slučaju aktivnosti koje se provode temeljem zakonske regulative koja se odnosi na gradnju - potrebno je unijeti JLS, K.O. te broj parcele </t>
  </si>
  <si>
    <t>Iznos troška (u EUR)</t>
  </si>
  <si>
    <t>Iznos troška (u EUR)*</t>
  </si>
  <si>
    <t>Iznos (EUR)</t>
  </si>
  <si>
    <t>Ukupno prihvatljivi troškovi projekta bez općih troškova-Sufinancirani iz javnog izvora (1.)</t>
  </si>
  <si>
    <t>Ukupno opći troškovi-Sufinancirani iz javne potpore (TII stupac S)</t>
  </si>
  <si>
    <t>Ukupno prihvatljivi izravni troškovi-Sufinancirani iz javnog izvora (TI stupac S)</t>
  </si>
  <si>
    <t>9.</t>
  </si>
  <si>
    <r>
      <rPr>
        <b/>
        <sz val="11.5"/>
        <color theme="1"/>
        <rFont val="Arial Narrow"/>
        <family val="2"/>
        <charset val="238"/>
      </rPr>
      <t>Najniža vrijednost potpore 1.000,00 EUR po nositelju projekta</t>
    </r>
    <r>
      <rPr>
        <sz val="11.5"/>
        <color theme="1"/>
        <rFont val="Arial Narrow"/>
        <family val="2"/>
        <charset val="238"/>
      </rPr>
      <t>.* U slučaju da je ukupni iznos prihvatljivih troškova, nakon primjene intenziteta (redak 8.), manji od 1.000,00 EUR projekt nije prihvatljiv</t>
    </r>
  </si>
  <si>
    <t>Izravni troškovi-financirani iz vlastitih sredstava (T I i T II stupac T)</t>
  </si>
  <si>
    <t>Neprihvatljivi troškovi projekta (T III)</t>
  </si>
  <si>
    <t>Neodobreni opći troškovi i izravni troškovi (automatski se izračunavaju: redak 6. + redak 11.)</t>
  </si>
  <si>
    <t>Ukupno neprihvatljivi troškovi projekta - vlastita sredtsva (12.+13.+14.)</t>
  </si>
  <si>
    <t>1.2. troškovi osmišljavanja, izrade i tiska knjiga, publikacija, brošura i sl. rješenja u svrhu diseminacije znanja, vještina, načina ponašanja i običaja te valorizacije maritimne baštine;</t>
  </si>
  <si>
    <t xml:space="preserve">1.1. troškovi uvođenja inovativnih sustava interpretacije </t>
  </si>
  <si>
    <t xml:space="preserve">1. Troškovi aktivnosti vrednovanja i zaštite maritimne baštine te očuvanja bogatstva identiteta područja, uključujući; </t>
  </si>
  <si>
    <t>2. Trošak oraganizacije manifestacije/sajma</t>
  </si>
  <si>
    <t>2.1. Trošak najma prostora i/ili opreme i/ili usluge</t>
  </si>
  <si>
    <t>2.2. Trošak nabave opreme za prezentaciju</t>
  </si>
  <si>
    <t>2.3. Trošak stručnjaka za organizaciju manifestacija/sajmova</t>
  </si>
  <si>
    <t>2.4. Trošak nabave potrošnog materijala</t>
  </si>
  <si>
    <t>2.5. Troškovi izvođača</t>
  </si>
  <si>
    <t>2.6. Troškovi hrane i pića</t>
  </si>
  <si>
    <t xml:space="preserve">3. Troškovi izravno povezani s provedbom promidžbenih aktivnosti </t>
  </si>
  <si>
    <t>4. Komunalne usluge izravno povezane s provedbom aktivnosti projekta</t>
  </si>
  <si>
    <t xml:space="preserve">6. Ostali, nespomenuti, izravni troškovi </t>
  </si>
  <si>
    <t>5. Troškovi zaštitarske službe</t>
  </si>
  <si>
    <t>1. Troškovi pripreme dokumentacije za provedbu nabave i provedbe postupka nabave</t>
  </si>
  <si>
    <t>2. Troškovi pripreme dokumentacije za natječaj i provedbu projekta</t>
  </si>
  <si>
    <t>Vrsta troška (odabrati iz padajućeg izbornika)</t>
  </si>
  <si>
    <t xml:space="preserve">Ovaj prilog se sastoji od radnog lista "TI Izravni tr.-Sluz.put._Ostali",  "TII Opci troskovi", "TIII Neprihvatljivi tr.", "TIV Ukupni tr. projekta" i radnog lista RM. </t>
  </si>
  <si>
    <t>Radne listove "TI Izravni tr.-Sluz.put._Ostali", "TII Opci troskovi" i "TIII Neprihvatljivi tr." potrebno je ispuniti sa podacima o svim troškovima, prihvatljivim i neprihvatljivim, za koje se smatra da će nastati tijekom projekta.</t>
  </si>
  <si>
    <t>Radni list "TIV Ukupni tr. projekta" generira se iz podataka unesenih u radne listove "TI Izravni tr.-Sluz.put._Ostali",  "TII Opci troskovi" i "TIII Neprihvatljivi tr." izuzev u retcima 5. pod nazivom 'Prihvatljivi opći troškovi' i 10. naziva 'Traženi iznos potpore' Excel tablice "TABLICA IV. ukupni troškovi projekta" koje je potrebno ručno unijeti.</t>
  </si>
  <si>
    <t>Propisani izgled radnih listova ne smije se mijenjati, ali je moguće u radnim listovima "TI Izravni tr.-Sluz.put._Ostali",  "TII Opci troskovi" i "TIII Neprihvatljivi tr." po potrebi dodavati nove retke, na način da se kopiraju postojeći retci.</t>
  </si>
  <si>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 Zahtjev za potporu.).</t>
  </si>
  <si>
    <t>Ovaj obrazac je sastavni dio Prijavnog obrasca (Obrazac 8.A Zahtjev za potporu) te je isti potrebno dostaviti u tiskanom obliku (ovjeren vlastoručnim potpisom i pečatom, ako primjenjivo) te u elektronskom obliku na CD/R-u/DVD/R-u (radni list "Upute" nije potrebno dostavljati u tiskanom obliku)</t>
  </si>
  <si>
    <t>Tablica I. Proračun projekta: Izravni troškovi - troškovi službenih putovanja i ostali izravni troškovi,  Tablica II. Proračun projekta: Opći troškovi</t>
  </si>
  <si>
    <t xml:space="preserve">U stupac K je potrebno unijeti jediničnu cijenu bez PDV-a. </t>
  </si>
  <si>
    <t>TABLICA II: Proračun projekta - Opći troškovi</t>
  </si>
  <si>
    <t>Tablic III. Neprihvatljivi troškovi</t>
  </si>
  <si>
    <t>Tablica III.1. Ukupan iznos neprihvatljivih i neodobrenih troškova projekta</t>
  </si>
  <si>
    <t>Tablica II.4. Opći troškovi</t>
  </si>
  <si>
    <t>Tablica III. Neprihvatljivi troškovi</t>
  </si>
  <si>
    <t>3. FLAG-natječaj za dodjelu potpore za provedbu projekta u okviru 
Mjere 2.2. „Potpora vrednovanju, zaštiti i promociji kulturne - maritimne baštine te tradicije ribarstva i akvakulture“ iz LRSR FLAG-a "Tri mora"</t>
  </si>
  <si>
    <t>1.3.</t>
  </si>
  <si>
    <t>TABLICA IV: UKUPNI TROŠKOVI PROJEKTA</t>
  </si>
  <si>
    <t>Stupac C se odnosi na vrstu troška, iz padajućeg izbornika odabrati vrstu troška sukladno Poglavlju 6.teksta natječaja</t>
  </si>
  <si>
    <t>U stupac H je potrebno upisati oznaku aktivnosti (elementa) projekta iz tablice 4.6. Prijavnog obrasca (Obrazac 1.A), a na koju se trošak odnosi (npr. PM, V, A1, A2, A1.1.)</t>
  </si>
  <si>
    <t>Najviša vrijednost potpore 54.386,86 EUR po nositelju projekta.*</t>
  </si>
  <si>
    <r>
      <t xml:space="preserve">Traženi iznos potpore: </t>
    </r>
    <r>
      <rPr>
        <sz val="12"/>
        <color rgb="FF000000"/>
        <rFont val="Arial Narrow"/>
        <family val="2"/>
        <charset val="238"/>
      </rPr>
      <t>Maksimalni iznos javne potpore iznosi 54.386,86 EUR . U slučaju da je ukupni iznos prihvatljivih troškova nakon primjene intenziteta (redak 7.),  jednak ili veći od maksimalnog iznosa javne potpore propisan FLAG natječajem (redak 9.) upisati najviši iznos potpore po nositelju projekta, tj. 54.386,86 EUR*  . U slučaju da ukupan iznos javne potpore, nakon primjene intenziteta (redak 7.), ne prelazi maksimalni iznos potpore propisan FLAG natječajem - upisati iznos iz retka 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</si>
</sst>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n_-;\-* #,##0.00\ _k_n_-;_-* &quot;-&quot;??\ _k_n_-;_-@_-"/>
    <numFmt numFmtId="165" formatCode="0.0%"/>
    <numFmt numFmtId="166" formatCode="_-* #,##0.00\ [$kn-41A]_-;\-* #,##0.00\ [$kn-41A]_-;_-* &quot;-&quot;??\ [$kn-41A]_-;_-@_-"/>
    <numFmt numFmtId="167" formatCode="[$-F800]dddd\,\ mmmm\ dd\,\ yyyy"/>
    <numFmt numFmtId="168" formatCode="_-* #,##0.00\ [$€-1]_-;\-* #,##0.00\ [$€-1]_-;_-* &quot;-&quot;??\ [$€-1]_-;_-@_-"/>
  </numFmts>
  <fonts count="37"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FF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b/>
      <sz val="11"/>
      <name val="Calibri"/>
      <family val="2"/>
      <charset val="238"/>
    </font>
    <font>
      <u/>
      <sz val="10"/>
      <color theme="10"/>
      <name val="Arial CE"/>
      <charset val="238"/>
    </font>
  </fonts>
  <fills count="2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4">
    <xf numFmtId="0" fontId="0" fillId="0" borderId="0"/>
    <xf numFmtId="9" fontId="2" fillId="0" borderId="0" applyFont="0" applyFill="0" applyBorder="0" applyAlignment="0" applyProtection="0"/>
    <xf numFmtId="0" fontId="1" fillId="0" borderId="0"/>
    <xf numFmtId="0" fontId="36" fillId="0" borderId="0" applyNumberFormat="0" applyFill="0" applyBorder="0" applyAlignment="0" applyProtection="0"/>
  </cellStyleXfs>
  <cellXfs count="284">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6" borderId="25" xfId="2" applyNumberFormat="1" applyFont="1" applyFill="1" applyBorder="1" applyAlignment="1">
      <alignment vertical="center" wrapText="1"/>
    </xf>
    <xf numFmtId="4" fontId="11" fillId="16" borderId="25" xfId="2" applyNumberFormat="1" applyFont="1" applyFill="1" applyBorder="1" applyAlignment="1">
      <alignment horizontal="right" vertical="center" wrapText="1"/>
    </xf>
    <xf numFmtId="4" fontId="11" fillId="0" borderId="25" xfId="2" applyNumberFormat="1" applyFont="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6"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18" fillId="17" borderId="0" xfId="0" applyFont="1" applyFill="1"/>
    <xf numFmtId="9" fontId="18" fillId="17" borderId="0" xfId="0" applyNumberFormat="1" applyFont="1" applyFill="1"/>
    <xf numFmtId="0" fontId="19" fillId="0" borderId="0" xfId="0" applyFont="1"/>
    <xf numFmtId="0" fontId="18" fillId="15" borderId="0" xfId="0" applyFont="1" applyFill="1"/>
    <xf numFmtId="165" fontId="19" fillId="15" borderId="0" xfId="0" applyNumberFormat="1" applyFont="1" applyFill="1"/>
    <xf numFmtId="0" fontId="19" fillId="15" borderId="0" xfId="0" applyFont="1" applyFill="1"/>
    <xf numFmtId="0" fontId="18" fillId="18" borderId="0" xfId="0" applyFont="1" applyFill="1"/>
    <xf numFmtId="1" fontId="19" fillId="18" borderId="0" xfId="0" applyNumberFormat="1" applyFont="1" applyFill="1"/>
    <xf numFmtId="0" fontId="19" fillId="18" borderId="0" xfId="0" applyFont="1" applyFill="1" applyAlignment="1">
      <alignment wrapText="1"/>
    </xf>
    <xf numFmtId="0" fontId="20" fillId="0" borderId="0" xfId="0" applyFont="1"/>
    <xf numFmtId="0" fontId="19" fillId="0" borderId="0" xfId="0" applyFont="1" applyAlignment="1">
      <alignment wrapText="1"/>
    </xf>
    <xf numFmtId="0" fontId="17" fillId="0" borderId="0" xfId="0" applyFont="1"/>
    <xf numFmtId="0" fontId="12" fillId="0" borderId="0" xfId="0" applyFont="1"/>
    <xf numFmtId="0" fontId="22" fillId="0" borderId="0" xfId="0" applyFont="1"/>
    <xf numFmtId="0" fontId="23" fillId="0" borderId="2" xfId="0" applyFont="1" applyBorder="1"/>
    <xf numFmtId="0" fontId="23" fillId="0" borderId="3" xfId="0" applyFont="1" applyBorder="1"/>
    <xf numFmtId="0" fontId="23" fillId="0" borderId="4" xfId="0" applyFont="1" applyBorder="1"/>
    <xf numFmtId="4" fontId="24" fillId="13" borderId="1" xfId="0" applyNumberFormat="1" applyFont="1" applyFill="1" applyBorder="1" applyAlignment="1">
      <alignment horizontal="center" vertical="center" wrapText="1"/>
    </xf>
    <xf numFmtId="0" fontId="22" fillId="4" borderId="1" xfId="0" applyFont="1" applyFill="1" applyBorder="1" applyAlignment="1">
      <alignment horizontal="center" vertical="center" wrapText="1"/>
    </xf>
    <xf numFmtId="49" fontId="22" fillId="4" borderId="1" xfId="0" applyNumberFormat="1" applyFont="1" applyFill="1" applyBorder="1" applyAlignment="1">
      <alignment horizontal="center" vertical="center" wrapText="1"/>
    </xf>
    <xf numFmtId="4" fontId="22" fillId="4" borderId="1" xfId="0" applyNumberFormat="1" applyFont="1" applyFill="1" applyBorder="1" applyAlignment="1">
      <alignment horizontal="center" vertical="center" wrapText="1"/>
    </xf>
    <xf numFmtId="49" fontId="22"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xf numFmtId="4" fontId="18" fillId="0" borderId="3" xfId="0" applyNumberFormat="1" applyFont="1" applyBorder="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0" fontId="25" fillId="6" borderId="10" xfId="0" applyFont="1" applyFill="1" applyBorder="1" applyAlignment="1">
      <alignment vertical="center" wrapText="1"/>
    </xf>
    <xf numFmtId="0" fontId="27" fillId="0" borderId="0" xfId="0" applyFont="1" applyAlignment="1">
      <alignment horizontal="justify" vertical="center" wrapText="1"/>
    </xf>
    <xf numFmtId="0" fontId="21" fillId="0" borderId="11" xfId="0" applyFont="1" applyBorder="1" applyAlignment="1">
      <alignment vertical="center" wrapText="1"/>
    </xf>
    <xf numFmtId="0" fontId="21" fillId="0" borderId="12" xfId="0" applyFont="1" applyBorder="1" applyAlignment="1">
      <alignment vertical="center" wrapText="1"/>
    </xf>
    <xf numFmtId="0" fontId="21" fillId="7" borderId="12" xfId="0" applyFont="1" applyFill="1" applyBorder="1" applyAlignment="1">
      <alignment vertical="center" wrapText="1"/>
    </xf>
    <xf numFmtId="0" fontId="21" fillId="0" borderId="13" xfId="0" applyFont="1" applyBorder="1" applyAlignment="1">
      <alignment vertical="center" wrapText="1"/>
    </xf>
    <xf numFmtId="0" fontId="27" fillId="0" borderId="0" xfId="0" applyFont="1" applyAlignment="1">
      <alignment horizontal="center" vertical="center" wrapText="1"/>
    </xf>
    <xf numFmtId="0" fontId="25" fillId="6" borderId="10" xfId="0" applyFont="1" applyFill="1" applyBorder="1" applyAlignment="1">
      <alignment horizontal="left"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5" borderId="12" xfId="0" applyFont="1" applyFill="1" applyBorder="1" applyAlignment="1">
      <alignment horizontal="justify" vertical="center" wrapText="1"/>
    </xf>
    <xf numFmtId="0" fontId="27" fillId="0" borderId="29" xfId="0" applyFont="1" applyBorder="1" applyAlignment="1">
      <alignment horizontal="justify" vertical="center" wrapText="1"/>
    </xf>
    <xf numFmtId="0" fontId="27" fillId="0" borderId="30" xfId="0" applyFont="1" applyBorder="1" applyAlignment="1">
      <alignment horizontal="justify" vertical="center" wrapText="1"/>
    </xf>
    <xf numFmtId="0" fontId="19" fillId="19" borderId="4" xfId="0" applyFont="1" applyFill="1" applyBorder="1"/>
    <xf numFmtId="0" fontId="19" fillId="19" borderId="4" xfId="0" applyFont="1" applyFill="1" applyBorder="1" applyAlignment="1">
      <alignment horizontal="justify"/>
    </xf>
    <xf numFmtId="0" fontId="21" fillId="0" borderId="0" xfId="0" applyFont="1" applyAlignment="1">
      <alignment horizontal="justify" vertical="center" wrapText="1"/>
    </xf>
    <xf numFmtId="0" fontId="21"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applyAlignment="1">
      <alignment wrapText="1"/>
    </xf>
    <xf numFmtId="0" fontId="19" fillId="21" borderId="0" xfId="0" applyFont="1" applyFill="1"/>
    <xf numFmtId="0" fontId="18" fillId="22" borderId="0" xfId="0" applyFont="1" applyFill="1"/>
    <xf numFmtId="0" fontId="19" fillId="22" borderId="0" xfId="0" applyFont="1" applyFill="1"/>
    <xf numFmtId="0" fontId="19" fillId="22" borderId="0" xfId="0" applyFont="1" applyFill="1" applyAlignment="1">
      <alignment wrapText="1"/>
    </xf>
    <xf numFmtId="0" fontId="19" fillId="23" borderId="0" xfId="0" applyFont="1" applyFill="1"/>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Border="1" applyAlignment="1">
      <alignment horizontal="center" vertical="center" wrapText="1"/>
    </xf>
    <xf numFmtId="0" fontId="28"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4" borderId="31" xfId="2" applyFont="1" applyFill="1" applyBorder="1" applyAlignment="1">
      <alignment horizontal="center" vertical="center" wrapText="1"/>
    </xf>
    <xf numFmtId="0" fontId="11" fillId="24" borderId="1" xfId="2" applyFont="1" applyFill="1" applyBorder="1" applyAlignment="1">
      <alignment vertical="center" wrapText="1"/>
    </xf>
    <xf numFmtId="4" fontId="11" fillId="24" borderId="25" xfId="2" applyNumberFormat="1" applyFont="1" applyFill="1" applyBorder="1" applyAlignment="1">
      <alignment vertical="center" wrapText="1"/>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1" fillId="0" borderId="0" xfId="0" applyFont="1" applyAlignment="1">
      <alignment vertical="center" wrapText="1"/>
    </xf>
    <xf numFmtId="0" fontId="29" fillId="0" borderId="12" xfId="0" applyFont="1" applyBorder="1" applyAlignment="1">
      <alignment horizontal="justify" vertical="center" wrapText="1"/>
    </xf>
    <xf numFmtId="0" fontId="21" fillId="25" borderId="12" xfId="0" applyFont="1" applyFill="1" applyBorder="1" applyAlignment="1">
      <alignment horizontal="justify" vertical="center" wrapText="1"/>
    </xf>
    <xf numFmtId="49" fontId="22" fillId="0" borderId="5" xfId="0" applyNumberFormat="1" applyFont="1" applyBorder="1" applyAlignment="1">
      <alignment horizontal="center" vertical="center" wrapText="1"/>
    </xf>
    <xf numFmtId="49" fontId="22" fillId="0" borderId="4" xfId="0" applyNumberFormat="1" applyFont="1" applyBorder="1" applyAlignment="1">
      <alignment horizontal="justify" vertical="center" wrapText="1"/>
    </xf>
    <xf numFmtId="49" fontId="22" fillId="0" borderId="23" xfId="0" applyNumberFormat="1" applyFont="1" applyBorder="1" applyAlignment="1">
      <alignment horizontal="justify" vertical="center" wrapText="1"/>
    </xf>
    <xf numFmtId="166" fontId="22" fillId="4" borderId="1" xfId="0" applyNumberFormat="1" applyFont="1" applyFill="1" applyBorder="1" applyAlignment="1">
      <alignment horizontal="right" vertical="center" wrapText="1"/>
    </xf>
    <xf numFmtId="166" fontId="22" fillId="4" borderId="4" xfId="0" applyNumberFormat="1" applyFont="1" applyFill="1" applyBorder="1" applyAlignment="1">
      <alignment horizontal="right" vertical="center" wrapText="1"/>
    </xf>
    <xf numFmtId="49" fontId="22" fillId="4" borderId="3" xfId="0" applyNumberFormat="1" applyFont="1" applyFill="1" applyBorder="1" applyAlignment="1">
      <alignment horizontal="justify" vertical="center" wrapText="1"/>
    </xf>
    <xf numFmtId="49" fontId="22" fillId="4" borderId="3" xfId="0" applyNumberFormat="1" applyFont="1" applyFill="1" applyBorder="1" applyAlignment="1">
      <alignment horizontal="center" vertical="center" wrapText="1"/>
    </xf>
    <xf numFmtId="49" fontId="22" fillId="4" borderId="4" xfId="0" applyNumberFormat="1" applyFont="1" applyFill="1" applyBorder="1" applyAlignment="1">
      <alignment horizontal="right" vertical="center" wrapText="1"/>
    </xf>
    <xf numFmtId="0" fontId="10" fillId="10" borderId="40" xfId="2" applyFont="1" applyFill="1" applyBorder="1" applyAlignment="1">
      <alignment horizontal="center" vertical="center" wrapText="1"/>
    </xf>
    <xf numFmtId="0" fontId="8" fillId="10" borderId="40" xfId="0" applyFont="1" applyFill="1" applyBorder="1" applyAlignment="1">
      <alignment horizontal="center" vertical="center"/>
    </xf>
    <xf numFmtId="4" fontId="6" fillId="0" borderId="0" xfId="0" applyNumberFormat="1" applyFont="1" applyAlignment="1">
      <alignment horizontal="center" vertical="center"/>
    </xf>
    <xf numFmtId="0" fontId="11" fillId="4" borderId="38"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1"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39"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2" xfId="2" applyNumberFormat="1" applyFont="1" applyFill="1" applyBorder="1" applyAlignment="1">
      <alignment horizontal="center" vertical="center" wrapText="1"/>
    </xf>
    <xf numFmtId="0" fontId="11" fillId="4" borderId="38" xfId="2" applyFont="1" applyFill="1" applyBorder="1" applyAlignment="1">
      <alignment horizontal="left" vertical="center"/>
    </xf>
    <xf numFmtId="4" fontId="15" fillId="4" borderId="39"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2"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0" xfId="2" applyNumberFormat="1" applyFont="1" applyFill="1" applyBorder="1" applyAlignment="1">
      <alignment horizontal="center" vertical="center" wrapText="1"/>
    </xf>
    <xf numFmtId="4" fontId="8" fillId="10" borderId="40"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0"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39"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6" borderId="28" xfId="1" applyNumberFormat="1" applyFont="1" applyFill="1" applyBorder="1" applyAlignment="1">
      <alignment horizontal="center" vertical="center"/>
    </xf>
    <xf numFmtId="4" fontId="15" fillId="26" borderId="9" xfId="1" applyNumberFormat="1" applyFont="1" applyFill="1" applyBorder="1" applyAlignment="1">
      <alignment horizontal="center" vertical="center" wrapText="1"/>
    </xf>
    <xf numFmtId="4" fontId="15" fillId="26" borderId="1" xfId="1" applyNumberFormat="1" applyFont="1" applyFill="1" applyBorder="1" applyAlignment="1">
      <alignment horizontal="center" vertical="center" wrapText="1"/>
    </xf>
    <xf numFmtId="4" fontId="15" fillId="26" borderId="5" xfId="1" applyNumberFormat="1" applyFont="1" applyFill="1" applyBorder="1" applyAlignment="1">
      <alignment horizontal="center" vertical="center" wrapText="1"/>
    </xf>
    <xf numFmtId="0" fontId="8" fillId="10" borderId="47" xfId="0" applyFont="1" applyFill="1" applyBorder="1" applyAlignment="1">
      <alignment horizontal="center" vertical="center" wrapText="1"/>
    </xf>
    <xf numFmtId="10" fontId="8" fillId="19" borderId="46" xfId="1" applyNumberFormat="1" applyFont="1" applyFill="1" applyBorder="1" applyAlignment="1">
      <alignment horizontal="center" vertical="center"/>
    </xf>
    <xf numFmtId="10" fontId="8" fillId="19" borderId="45" xfId="1" applyNumberFormat="1" applyFont="1" applyFill="1" applyBorder="1" applyAlignment="1">
      <alignment horizontal="center" vertical="center"/>
    </xf>
    <xf numFmtId="0" fontId="11" fillId="20" borderId="26" xfId="2" applyFont="1" applyFill="1" applyBorder="1" applyAlignment="1">
      <alignment horizontal="center" vertical="center" wrapText="1"/>
    </xf>
    <xf numFmtId="0" fontId="11" fillId="20" borderId="1" xfId="2" applyFont="1" applyFill="1" applyBorder="1" applyAlignment="1">
      <alignment horizontal="left" vertical="center" wrapText="1"/>
    </xf>
    <xf numFmtId="9" fontId="11" fillId="20" borderId="2" xfId="1" applyFont="1" applyFill="1" applyBorder="1" applyAlignment="1">
      <alignment horizontal="center" vertical="center" wrapText="1"/>
    </xf>
    <xf numFmtId="4" fontId="11" fillId="20" borderId="25" xfId="2" applyNumberFormat="1" applyFont="1" applyFill="1" applyBorder="1" applyAlignment="1">
      <alignment horizontal="right" vertical="center" wrapText="1"/>
    </xf>
    <xf numFmtId="9" fontId="11" fillId="27" borderId="2" xfId="1" applyFont="1" applyFill="1" applyBorder="1" applyAlignment="1">
      <alignment horizontal="center" vertical="center" wrapText="1"/>
    </xf>
    <xf numFmtId="4" fontId="11" fillId="20" borderId="28" xfId="2"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0" fontId="11" fillId="27" borderId="17" xfId="2" applyFont="1" applyFill="1" applyBorder="1" applyAlignment="1">
      <alignment horizontal="center" vertical="center"/>
    </xf>
    <xf numFmtId="0" fontId="11" fillId="27" borderId="18" xfId="2" applyFont="1" applyFill="1" applyBorder="1" applyAlignment="1">
      <alignment horizontal="left" vertical="center"/>
    </xf>
    <xf numFmtId="4" fontId="11" fillId="27" borderId="19" xfId="2" applyNumberFormat="1" applyFont="1" applyFill="1" applyBorder="1" applyAlignment="1">
      <alignment vertical="center" wrapText="1"/>
    </xf>
    <xf numFmtId="0" fontId="25" fillId="12" borderId="1" xfId="0" applyFont="1" applyFill="1" applyBorder="1" applyAlignment="1">
      <alignment horizontal="justify" vertical="center" wrapText="1"/>
    </xf>
    <xf numFmtId="0" fontId="30" fillId="0" borderId="0" xfId="0" applyFont="1"/>
    <xf numFmtId="0" fontId="19" fillId="0" borderId="6" xfId="0" applyFont="1" applyBorder="1" applyAlignment="1">
      <alignment wrapText="1"/>
    </xf>
    <xf numFmtId="0" fontId="19" fillId="0" borderId="0" xfId="0" applyFont="1" applyAlignment="1">
      <alignment horizontal="right"/>
    </xf>
    <xf numFmtId="167" fontId="19" fillId="0" borderId="6" xfId="0" applyNumberFormat="1" applyFont="1" applyBorder="1"/>
    <xf numFmtId="0" fontId="19" fillId="0" borderId="6" xfId="0" applyFont="1" applyBorder="1"/>
    <xf numFmtId="0" fontId="19" fillId="0" borderId="0" xfId="0" applyFont="1" applyAlignment="1">
      <alignment horizontal="left"/>
    </xf>
    <xf numFmtId="167" fontId="19" fillId="0" borderId="0" xfId="0" applyNumberFormat="1" applyFont="1"/>
    <xf numFmtId="0" fontId="32" fillId="0" borderId="0" xfId="0" applyFont="1" applyAlignment="1">
      <alignment horizontal="center" vertical="center"/>
    </xf>
    <xf numFmtId="0" fontId="34" fillId="0" borderId="0" xfId="0" applyFont="1" applyAlignment="1">
      <alignment vertical="center"/>
    </xf>
    <xf numFmtId="0" fontId="35" fillId="0" borderId="0" xfId="0" applyFont="1" applyAlignment="1">
      <alignment vertical="center" wrapText="1"/>
    </xf>
    <xf numFmtId="166" fontId="22" fillId="0" borderId="1" xfId="0" applyNumberFormat="1" applyFont="1" applyBorder="1" applyAlignment="1">
      <alignment horizontal="right" vertical="center" wrapText="1"/>
    </xf>
    <xf numFmtId="0" fontId="36" fillId="0" borderId="0" xfId="3" applyAlignment="1">
      <alignment horizontal="left" vertical="center"/>
    </xf>
    <xf numFmtId="49" fontId="32" fillId="0" borderId="0" xfId="0" applyNumberFormat="1" applyFont="1" applyAlignment="1">
      <alignment horizontal="center" vertical="center"/>
    </xf>
    <xf numFmtId="168" fontId="14" fillId="10" borderId="25" xfId="0" applyNumberFormat="1" applyFont="1" applyFill="1" applyBorder="1" applyAlignment="1">
      <alignment vertical="center" wrapText="1"/>
    </xf>
    <xf numFmtId="0" fontId="19" fillId="24" borderId="12" xfId="0" applyFont="1" applyFill="1" applyBorder="1" applyAlignment="1">
      <alignment horizontal="justify" vertical="center" wrapText="1"/>
    </xf>
    <xf numFmtId="0" fontId="19" fillId="0" borderId="12" xfId="0" applyFont="1" applyBorder="1" applyAlignment="1">
      <alignment horizontal="justify" vertical="center" wrapText="1"/>
    </xf>
    <xf numFmtId="0" fontId="4" fillId="0" borderId="0" xfId="0" applyFont="1" applyAlignment="1">
      <alignment horizontal="center" vertical="center"/>
    </xf>
    <xf numFmtId="0" fontId="33" fillId="0" borderId="0" xfId="0" applyFont="1" applyAlignment="1">
      <alignment horizontal="center" vertical="center" wrapText="1"/>
    </xf>
    <xf numFmtId="0" fontId="26" fillId="0" borderId="18" xfId="0" applyFont="1" applyBorder="1" applyAlignment="1">
      <alignment horizontal="center"/>
    </xf>
    <xf numFmtId="0" fontId="26"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2" fillId="4" borderId="5" xfId="0" applyNumberFormat="1" applyFont="1" applyFill="1" applyBorder="1" applyAlignment="1">
      <alignment horizontal="center" vertical="center" wrapText="1"/>
    </xf>
    <xf numFmtId="49" fontId="22" fillId="4" borderId="8" xfId="0" applyNumberFormat="1" applyFont="1" applyFill="1" applyBorder="1" applyAlignment="1">
      <alignment horizontal="center" vertical="center" wrapText="1"/>
    </xf>
    <xf numFmtId="49" fontId="22" fillId="4" borderId="9" xfId="0" applyNumberFormat="1" applyFont="1" applyFill="1" applyBorder="1" applyAlignment="1">
      <alignment horizontal="center" vertical="center" wrapText="1"/>
    </xf>
    <xf numFmtId="4" fontId="24" fillId="13" borderId="1" xfId="0" applyNumberFormat="1" applyFont="1" applyFill="1" applyBorder="1" applyAlignment="1">
      <alignment horizontal="center" vertical="center" wrapText="1"/>
    </xf>
    <xf numFmtId="0" fontId="24" fillId="13" borderId="1" xfId="0" applyFont="1" applyFill="1" applyBorder="1" applyAlignment="1">
      <alignment horizontal="center" vertical="center" wrapText="1"/>
    </xf>
    <xf numFmtId="49" fontId="24" fillId="13" borderId="1" xfId="0" applyNumberFormat="1" applyFont="1" applyFill="1" applyBorder="1" applyAlignment="1">
      <alignment horizontal="center" vertical="center" wrapText="1"/>
    </xf>
    <xf numFmtId="49" fontId="25" fillId="13" borderId="1" xfId="0" applyNumberFormat="1" applyFont="1" applyFill="1" applyBorder="1" applyAlignment="1">
      <alignment horizontal="center" vertical="center" wrapText="1"/>
    </xf>
    <xf numFmtId="0" fontId="11" fillId="10" borderId="44" xfId="2" applyFont="1" applyFill="1" applyBorder="1" applyAlignment="1">
      <alignment horizontal="left" vertical="center" wrapText="1"/>
    </xf>
    <xf numFmtId="0" fontId="11" fillId="10" borderId="37" xfId="2" applyFont="1" applyFill="1" applyBorder="1" applyAlignment="1">
      <alignment horizontal="left" vertical="center" wrapText="1"/>
    </xf>
    <xf numFmtId="0" fontId="11" fillId="20" borderId="44" xfId="2" applyFont="1" applyFill="1" applyBorder="1" applyAlignment="1">
      <alignment horizontal="left" vertical="center" wrapText="1"/>
    </xf>
    <xf numFmtId="0" fontId="11" fillId="20" borderId="33"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44" xfId="2" applyFont="1" applyFill="1" applyBorder="1" applyAlignment="1">
      <alignment horizontal="left" vertical="center"/>
    </xf>
    <xf numFmtId="0" fontId="11" fillId="10" borderId="37" xfId="2" applyFont="1" applyFill="1" applyBorder="1" applyAlignment="1">
      <alignment horizontal="left"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6" borderId="2" xfId="2" applyFont="1" applyFill="1" applyBorder="1" applyAlignment="1">
      <alignment horizontal="left" vertical="center"/>
    </xf>
    <xf numFmtId="0" fontId="11" fillId="16" borderId="4" xfId="2" applyFont="1" applyFill="1" applyBorder="1" applyAlignment="1">
      <alignment horizontal="left" vertical="center"/>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4" fontId="11" fillId="10" borderId="44" xfId="1" applyNumberFormat="1" applyFont="1" applyFill="1" applyBorder="1" applyAlignment="1">
      <alignment horizontal="center" vertical="center" wrapText="1"/>
    </xf>
    <xf numFmtId="4" fontId="11" fillId="10" borderId="43" xfId="1" applyNumberFormat="1" applyFont="1" applyFill="1" applyBorder="1" applyAlignment="1">
      <alignment horizontal="center" vertical="center" wrapText="1"/>
    </xf>
    <xf numFmtId="4" fontId="11" fillId="10" borderId="37"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0"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cellXfs>
  <cellStyles count="4">
    <cellStyle name="Hiperveza" xfId="3" builtinId="8"/>
    <cellStyle name="Normalno" xfId="0" builtinId="0"/>
    <cellStyle name="Normalno 2" xfId="2" xr:uid="{00000000-0005-0000-0000-000002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9</xdr:col>
      <xdr:colOff>0</xdr:colOff>
      <xdr:row>0</xdr:row>
      <xdr:rowOff>0</xdr:rowOff>
    </xdr:from>
    <xdr:to>
      <xdr:col>11</xdr:col>
      <xdr:colOff>162118</xdr:colOff>
      <xdr:row>1</xdr:row>
      <xdr:rowOff>300742</xdr:rowOff>
    </xdr:to>
    <xdr:pic>
      <xdr:nvPicPr>
        <xdr:cNvPr id="7" name="Picture 5" descr="http://lagurtrimora.hr/wp-content/uploads/2016/12/logo.png">
          <a:extLst>
            <a:ext uri="{FF2B5EF4-FFF2-40B4-BE49-F238E27FC236}">
              <a16:creationId xmlns:a16="http://schemas.microsoft.com/office/drawing/2014/main" id="{A226891E-6098-451A-B1DE-E22AC886CEE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39848" y="0"/>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view="pageLayout" topLeftCell="A10" zoomScale="115" zoomScaleNormal="100" zoomScalePageLayoutView="115" workbookViewId="0">
      <selection activeCell="C22" sqref="C22"/>
    </sheetView>
  </sheetViews>
  <sheetFormatPr defaultRowHeight="21" x14ac:dyDescent="0.2"/>
  <cols>
    <col min="1" max="16384" width="9.140625" style="1"/>
  </cols>
  <sheetData>
    <row r="1" spans="2:13" x14ac:dyDescent="0.2">
      <c r="F1" s="4"/>
      <c r="G1" s="4"/>
      <c r="H1" s="4"/>
      <c r="I1" s="4"/>
      <c r="K1" s="212"/>
      <c r="L1" s="4"/>
    </row>
    <row r="2" spans="2:13" ht="24" customHeight="1" x14ac:dyDescent="0.2">
      <c r="B2" s="3" t="s">
        <v>36</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11"/>
      <c r="C8" s="211"/>
      <c r="D8" s="211"/>
      <c r="E8" s="211"/>
      <c r="F8" s="211"/>
      <c r="G8" s="211"/>
      <c r="H8" s="211"/>
      <c r="I8" s="211"/>
      <c r="J8" s="211"/>
      <c r="K8" s="211"/>
      <c r="L8" s="211"/>
      <c r="M8" s="211"/>
    </row>
    <row r="9" spans="2:13" ht="23.25" customHeight="1" x14ac:dyDescent="0.2">
      <c r="B9" s="220" t="s">
        <v>222</v>
      </c>
      <c r="C9" s="220"/>
      <c r="D9" s="220"/>
      <c r="E9" s="220"/>
      <c r="F9" s="220"/>
      <c r="G9" s="220"/>
      <c r="H9" s="220"/>
      <c r="I9" s="220"/>
      <c r="J9" s="220"/>
      <c r="K9" s="220"/>
      <c r="L9" s="220"/>
      <c r="M9" s="220"/>
    </row>
    <row r="10" spans="2:13" ht="21" customHeight="1" x14ac:dyDescent="0.2">
      <c r="B10" s="220"/>
      <c r="C10" s="220"/>
      <c r="D10" s="220"/>
      <c r="E10" s="220"/>
      <c r="F10" s="220"/>
      <c r="G10" s="220"/>
      <c r="H10" s="220"/>
      <c r="I10" s="220"/>
      <c r="J10" s="220"/>
      <c r="K10" s="220"/>
      <c r="L10" s="220"/>
      <c r="M10" s="220"/>
    </row>
    <row r="11" spans="2:13" x14ac:dyDescent="0.2">
      <c r="B11" s="220"/>
      <c r="C11" s="220"/>
      <c r="D11" s="220"/>
      <c r="E11" s="220"/>
      <c r="F11" s="220"/>
      <c r="G11" s="220"/>
      <c r="H11" s="220"/>
      <c r="I11" s="220"/>
      <c r="J11" s="220"/>
      <c r="K11" s="220"/>
      <c r="L11" s="220"/>
      <c r="M11" s="220"/>
    </row>
    <row r="12" spans="2:13" ht="23.25" x14ac:dyDescent="0.2">
      <c r="B12" s="2"/>
      <c r="C12" s="2"/>
      <c r="D12" s="2"/>
      <c r="E12" s="2"/>
      <c r="F12" s="2"/>
      <c r="G12" s="2"/>
      <c r="H12" s="2"/>
      <c r="I12" s="2"/>
      <c r="J12" s="2"/>
      <c r="K12" s="2"/>
      <c r="L12" s="2"/>
      <c r="M12" s="2"/>
    </row>
    <row r="13" spans="2:13" ht="23.25" x14ac:dyDescent="0.2">
      <c r="B13" s="2"/>
      <c r="C13" s="2"/>
      <c r="D13" s="2"/>
      <c r="E13" s="219" t="s">
        <v>103</v>
      </c>
      <c r="F13" s="219"/>
      <c r="G13" s="219"/>
      <c r="H13" s="219"/>
      <c r="I13" s="219"/>
      <c r="J13" s="219"/>
      <c r="K13" s="2"/>
      <c r="L13" s="2"/>
      <c r="M13" s="2"/>
    </row>
    <row r="14" spans="2:13" ht="23.25" x14ac:dyDescent="0.2">
      <c r="B14" s="2"/>
      <c r="C14" s="2"/>
      <c r="D14" s="2"/>
      <c r="E14" s="219"/>
      <c r="F14" s="219"/>
      <c r="G14" s="219"/>
      <c r="H14" s="219"/>
      <c r="I14" s="219"/>
      <c r="J14" s="219"/>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19" t="s">
        <v>104</v>
      </c>
      <c r="F16" s="219"/>
      <c r="G16" s="219"/>
      <c r="H16" s="219"/>
      <c r="I16" s="219"/>
      <c r="J16" s="219"/>
      <c r="K16" s="2"/>
      <c r="L16" s="2"/>
      <c r="M16" s="2"/>
    </row>
    <row r="17" spans="2:13" ht="23.25" x14ac:dyDescent="0.2">
      <c r="B17" s="2"/>
      <c r="C17" s="2"/>
      <c r="D17" s="2"/>
      <c r="E17" s="219"/>
      <c r="F17" s="219"/>
      <c r="G17" s="219"/>
      <c r="H17" s="219"/>
      <c r="I17" s="219"/>
      <c r="J17" s="219"/>
      <c r="K17" s="2"/>
      <c r="L17" s="2"/>
      <c r="M17" s="2"/>
    </row>
    <row r="19" spans="2:13" x14ac:dyDescent="0.2">
      <c r="B19" s="210" t="s">
        <v>176</v>
      </c>
      <c r="C19" s="215" t="s">
        <v>223</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8"/>
  <sheetViews>
    <sheetView topLeftCell="A19" zoomScaleNormal="100" workbookViewId="0">
      <selection activeCell="A23" sqref="A23:XFD23"/>
    </sheetView>
  </sheetViews>
  <sheetFormatPr defaultRowHeight="15" customHeight="1" x14ac:dyDescent="0.2"/>
  <cols>
    <col min="1" max="1" width="9.140625" style="96"/>
    <col min="2" max="2" width="173.140625" style="96" customWidth="1"/>
    <col min="3" max="245" width="9.140625" style="96"/>
    <col min="246" max="246" width="70.7109375" style="96" customWidth="1"/>
    <col min="247" max="501" width="9.140625" style="96"/>
    <col min="502" max="502" width="70.7109375" style="96" customWidth="1"/>
    <col min="503" max="757" width="9.140625" style="96"/>
    <col min="758" max="758" width="70.7109375" style="96" customWidth="1"/>
    <col min="759" max="1013" width="9.140625" style="96"/>
    <col min="1014" max="1014" width="70.7109375" style="96" customWidth="1"/>
    <col min="1015" max="1269" width="9.140625" style="96"/>
    <col min="1270" max="1270" width="70.7109375" style="96" customWidth="1"/>
    <col min="1271" max="1525" width="9.140625" style="96"/>
    <col min="1526" max="1526" width="70.7109375" style="96" customWidth="1"/>
    <col min="1527" max="1781" width="9.140625" style="96"/>
    <col min="1782" max="1782" width="70.7109375" style="96" customWidth="1"/>
    <col min="1783" max="2037" width="9.140625" style="96"/>
    <col min="2038" max="2038" width="70.7109375" style="96" customWidth="1"/>
    <col min="2039" max="2293" width="9.140625" style="96"/>
    <col min="2294" max="2294" width="70.7109375" style="96" customWidth="1"/>
    <col min="2295" max="2549" width="9.140625" style="96"/>
    <col min="2550" max="2550" width="70.7109375" style="96" customWidth="1"/>
    <col min="2551" max="2805" width="9.140625" style="96"/>
    <col min="2806" max="2806" width="70.7109375" style="96" customWidth="1"/>
    <col min="2807" max="3061" width="9.140625" style="96"/>
    <col min="3062" max="3062" width="70.7109375" style="96" customWidth="1"/>
    <col min="3063" max="3317" width="9.140625" style="96"/>
    <col min="3318" max="3318" width="70.7109375" style="96" customWidth="1"/>
    <col min="3319" max="3573" width="9.140625" style="96"/>
    <col min="3574" max="3574" width="70.7109375" style="96" customWidth="1"/>
    <col min="3575" max="3829" width="9.140625" style="96"/>
    <col min="3830" max="3830" width="70.7109375" style="96" customWidth="1"/>
    <col min="3831" max="4085" width="9.140625" style="96"/>
    <col min="4086" max="4086" width="70.7109375" style="96" customWidth="1"/>
    <col min="4087" max="4341" width="9.140625" style="96"/>
    <col min="4342" max="4342" width="70.7109375" style="96" customWidth="1"/>
    <col min="4343" max="4597" width="9.140625" style="96"/>
    <col min="4598" max="4598" width="70.7109375" style="96" customWidth="1"/>
    <col min="4599" max="4853" width="9.140625" style="96"/>
    <col min="4854" max="4854" width="70.7109375" style="96" customWidth="1"/>
    <col min="4855" max="5109" width="9.140625" style="96"/>
    <col min="5110" max="5110" width="70.7109375" style="96" customWidth="1"/>
    <col min="5111" max="5365" width="9.140625" style="96"/>
    <col min="5366" max="5366" width="70.7109375" style="96" customWidth="1"/>
    <col min="5367" max="5621" width="9.140625" style="96"/>
    <col min="5622" max="5622" width="70.7109375" style="96" customWidth="1"/>
    <col min="5623" max="5877" width="9.140625" style="96"/>
    <col min="5878" max="5878" width="70.7109375" style="96" customWidth="1"/>
    <col min="5879" max="6133" width="9.140625" style="96"/>
    <col min="6134" max="6134" width="70.7109375" style="96" customWidth="1"/>
    <col min="6135" max="6389" width="9.140625" style="96"/>
    <col min="6390" max="6390" width="70.7109375" style="96" customWidth="1"/>
    <col min="6391" max="6645" width="9.140625" style="96"/>
    <col min="6646" max="6646" width="70.7109375" style="96" customWidth="1"/>
    <col min="6647" max="6901" width="9.140625" style="96"/>
    <col min="6902" max="6902" width="70.7109375" style="96" customWidth="1"/>
    <col min="6903" max="7157" width="9.140625" style="96"/>
    <col min="7158" max="7158" width="70.7109375" style="96" customWidth="1"/>
    <col min="7159" max="7413" width="9.140625" style="96"/>
    <col min="7414" max="7414" width="70.7109375" style="96" customWidth="1"/>
    <col min="7415" max="7669" width="9.140625" style="96"/>
    <col min="7670" max="7670" width="70.7109375" style="96" customWidth="1"/>
    <col min="7671" max="7925" width="9.140625" style="96"/>
    <col min="7926" max="7926" width="70.7109375" style="96" customWidth="1"/>
    <col min="7927" max="8181" width="9.140625" style="96"/>
    <col min="8182" max="8182" width="70.7109375" style="96" customWidth="1"/>
    <col min="8183" max="8437" width="9.140625" style="96"/>
    <col min="8438" max="8438" width="70.7109375" style="96" customWidth="1"/>
    <col min="8439" max="8693" width="9.140625" style="96"/>
    <col min="8694" max="8694" width="70.7109375" style="96" customWidth="1"/>
    <col min="8695" max="8949" width="9.140625" style="96"/>
    <col min="8950" max="8950" width="70.7109375" style="96" customWidth="1"/>
    <col min="8951" max="9205" width="9.140625" style="96"/>
    <col min="9206" max="9206" width="70.7109375" style="96" customWidth="1"/>
    <col min="9207" max="9461" width="9.140625" style="96"/>
    <col min="9462" max="9462" width="70.7109375" style="96" customWidth="1"/>
    <col min="9463" max="9717" width="9.140625" style="96"/>
    <col min="9718" max="9718" width="70.7109375" style="96" customWidth="1"/>
    <col min="9719" max="9973" width="9.140625" style="96"/>
    <col min="9974" max="9974" width="70.7109375" style="96" customWidth="1"/>
    <col min="9975" max="10229" width="9.140625" style="96"/>
    <col min="10230" max="10230" width="70.7109375" style="96" customWidth="1"/>
    <col min="10231" max="10485" width="9.140625" style="96"/>
    <col min="10486" max="10486" width="70.7109375" style="96" customWidth="1"/>
    <col min="10487" max="10741" width="9.140625" style="96"/>
    <col min="10742" max="10742" width="70.7109375" style="96" customWidth="1"/>
    <col min="10743" max="10997" width="9.140625" style="96"/>
    <col min="10998" max="10998" width="70.7109375" style="96" customWidth="1"/>
    <col min="10999" max="11253" width="9.140625" style="96"/>
    <col min="11254" max="11254" width="70.7109375" style="96" customWidth="1"/>
    <col min="11255" max="11509" width="9.140625" style="96"/>
    <col min="11510" max="11510" width="70.7109375" style="96" customWidth="1"/>
    <col min="11511" max="11765" width="9.140625" style="96"/>
    <col min="11766" max="11766" width="70.7109375" style="96" customWidth="1"/>
    <col min="11767" max="12021" width="9.140625" style="96"/>
    <col min="12022" max="12022" width="70.7109375" style="96" customWidth="1"/>
    <col min="12023" max="12277" width="9.140625" style="96"/>
    <col min="12278" max="12278" width="70.7109375" style="96" customWidth="1"/>
    <col min="12279" max="12533" width="9.140625" style="96"/>
    <col min="12534" max="12534" width="70.7109375" style="96" customWidth="1"/>
    <col min="12535" max="12789" width="9.140625" style="96"/>
    <col min="12790" max="12790" width="70.7109375" style="96" customWidth="1"/>
    <col min="12791" max="13045" width="9.140625" style="96"/>
    <col min="13046" max="13046" width="70.7109375" style="96" customWidth="1"/>
    <col min="13047" max="13301" width="9.140625" style="96"/>
    <col min="13302" max="13302" width="70.7109375" style="96" customWidth="1"/>
    <col min="13303" max="13557" width="9.140625" style="96"/>
    <col min="13558" max="13558" width="70.7109375" style="96" customWidth="1"/>
    <col min="13559" max="13813" width="9.140625" style="96"/>
    <col min="13814" max="13814" width="70.7109375" style="96" customWidth="1"/>
    <col min="13815" max="14069" width="9.140625" style="96"/>
    <col min="14070" max="14070" width="70.7109375" style="96" customWidth="1"/>
    <col min="14071" max="14325" width="9.140625" style="96"/>
    <col min="14326" max="14326" width="70.7109375" style="96" customWidth="1"/>
    <col min="14327" max="14581" width="9.140625" style="96"/>
    <col min="14582" max="14582" width="70.7109375" style="96" customWidth="1"/>
    <col min="14583" max="14837" width="9.140625" style="96"/>
    <col min="14838" max="14838" width="70.7109375" style="96" customWidth="1"/>
    <col min="14839" max="15093" width="9.140625" style="96"/>
    <col min="15094" max="15094" width="70.7109375" style="96" customWidth="1"/>
    <col min="15095" max="15349" width="9.140625" style="96"/>
    <col min="15350" max="15350" width="70.7109375" style="96" customWidth="1"/>
    <col min="15351" max="15605" width="9.140625" style="96"/>
    <col min="15606" max="15606" width="70.7109375" style="96" customWidth="1"/>
    <col min="15607" max="15861" width="9.140625" style="96"/>
    <col min="15862" max="15862" width="70.7109375" style="96" customWidth="1"/>
    <col min="15863" max="16117" width="9.140625" style="96"/>
    <col min="16118" max="16118" width="70.7109375" style="96" customWidth="1"/>
    <col min="16119" max="16384" width="9.140625" style="96"/>
  </cols>
  <sheetData>
    <row r="1" spans="2:2" ht="15" customHeight="1" thickBot="1" x14ac:dyDescent="0.25">
      <c r="B1" s="95" t="s">
        <v>13</v>
      </c>
    </row>
    <row r="2" spans="2:2" ht="15" customHeight="1" x14ac:dyDescent="0.2">
      <c r="B2" s="97" t="s">
        <v>209</v>
      </c>
    </row>
    <row r="3" spans="2:2" ht="15" customHeight="1" x14ac:dyDescent="0.2">
      <c r="B3" s="97" t="s">
        <v>100</v>
      </c>
    </row>
    <row r="4" spans="2:2" ht="15" customHeight="1" x14ac:dyDescent="0.2">
      <c r="B4" s="97" t="s">
        <v>210</v>
      </c>
    </row>
    <row r="5" spans="2:2" ht="30" customHeight="1" x14ac:dyDescent="0.2">
      <c r="B5" s="97" t="s">
        <v>211</v>
      </c>
    </row>
    <row r="6" spans="2:2" ht="15" customHeight="1" x14ac:dyDescent="0.2">
      <c r="B6" s="97" t="s">
        <v>212</v>
      </c>
    </row>
    <row r="7" spans="2:2" ht="30" customHeight="1" x14ac:dyDescent="0.2">
      <c r="B7" s="98" t="s">
        <v>213</v>
      </c>
    </row>
    <row r="8" spans="2:2" ht="30" customHeight="1" x14ac:dyDescent="0.2">
      <c r="B8" s="98" t="s">
        <v>177</v>
      </c>
    </row>
    <row r="9" spans="2:2" ht="15" customHeight="1" x14ac:dyDescent="0.2">
      <c r="B9" s="99" t="s">
        <v>93</v>
      </c>
    </row>
    <row r="10" spans="2:2" ht="15" customHeight="1" x14ac:dyDescent="0.2">
      <c r="B10" s="98" t="s">
        <v>94</v>
      </c>
    </row>
    <row r="11" spans="2:2" ht="30" customHeight="1" thickBot="1" x14ac:dyDescent="0.25">
      <c r="B11" s="100" t="s">
        <v>214</v>
      </c>
    </row>
    <row r="12" spans="2:2" ht="16.5" customHeight="1" x14ac:dyDescent="0.2">
      <c r="B12" s="135"/>
    </row>
    <row r="13" spans="2:2" ht="15" customHeight="1" thickBot="1" x14ac:dyDescent="0.25">
      <c r="B13" s="101"/>
    </row>
    <row r="14" spans="2:2" ht="15" customHeight="1" thickBot="1" x14ac:dyDescent="0.25">
      <c r="B14" s="102" t="s">
        <v>215</v>
      </c>
    </row>
    <row r="15" spans="2:2" ht="15" customHeight="1" x14ac:dyDescent="0.2">
      <c r="B15" s="103" t="s">
        <v>95</v>
      </c>
    </row>
    <row r="16" spans="2:2" ht="15" customHeight="1" x14ac:dyDescent="0.2">
      <c r="B16" s="103" t="s">
        <v>225</v>
      </c>
    </row>
    <row r="17" spans="2:2" ht="15" customHeight="1" x14ac:dyDescent="0.2">
      <c r="B17" s="217" t="s">
        <v>179</v>
      </c>
    </row>
    <row r="18" spans="2:2" ht="15" customHeight="1" x14ac:dyDescent="0.2">
      <c r="B18" s="218" t="s">
        <v>226</v>
      </c>
    </row>
    <row r="19" spans="2:2" ht="15" customHeight="1" x14ac:dyDescent="0.2">
      <c r="B19" s="103" t="s">
        <v>96</v>
      </c>
    </row>
    <row r="20" spans="2:2" ht="15" customHeight="1" x14ac:dyDescent="0.2">
      <c r="B20" s="105" t="s">
        <v>216</v>
      </c>
    </row>
    <row r="21" spans="2:2" ht="15" customHeight="1" x14ac:dyDescent="0.2">
      <c r="B21" s="136" t="s">
        <v>123</v>
      </c>
    </row>
    <row r="22" spans="2:2" ht="12.75" x14ac:dyDescent="0.2">
      <c r="B22" s="137" t="s">
        <v>124</v>
      </c>
    </row>
    <row r="23" spans="2:2" ht="38.25" x14ac:dyDescent="0.2">
      <c r="B23" s="137" t="s">
        <v>125</v>
      </c>
    </row>
    <row r="24" spans="2:2" ht="51" x14ac:dyDescent="0.2">
      <c r="B24" s="137" t="s">
        <v>126</v>
      </c>
    </row>
    <row r="25" spans="2:2" ht="30" customHeight="1" x14ac:dyDescent="0.2">
      <c r="B25" s="103" t="s">
        <v>97</v>
      </c>
    </row>
    <row r="26" spans="2:2" ht="15" customHeight="1" x14ac:dyDescent="0.2">
      <c r="B26" s="103" t="s">
        <v>98</v>
      </c>
    </row>
    <row r="27" spans="2:2" ht="15" customHeight="1" x14ac:dyDescent="0.2">
      <c r="B27" s="103" t="s">
        <v>34</v>
      </c>
    </row>
    <row r="28" spans="2:2" ht="15" customHeight="1" x14ac:dyDescent="0.2">
      <c r="B28" s="103" t="s">
        <v>35</v>
      </c>
    </row>
    <row r="29" spans="2:2" ht="15" customHeight="1" thickBot="1" x14ac:dyDescent="0.25">
      <c r="B29" s="104" t="s">
        <v>120</v>
      </c>
    </row>
    <row r="30" spans="2:2" ht="15" customHeight="1" x14ac:dyDescent="0.2">
      <c r="B30" s="111" t="s">
        <v>220</v>
      </c>
    </row>
    <row r="31" spans="2:2" ht="15" customHeight="1" x14ac:dyDescent="0.2">
      <c r="B31" s="112" t="s">
        <v>101</v>
      </c>
    </row>
    <row r="32" spans="2:2" ht="15" customHeight="1" x14ac:dyDescent="0.2">
      <c r="B32" s="110"/>
    </row>
    <row r="33" spans="2:2" ht="15" customHeight="1" thickBot="1" x14ac:dyDescent="0.25"/>
    <row r="34" spans="2:2" ht="15" customHeight="1" thickBot="1" x14ac:dyDescent="0.25">
      <c r="B34" s="102" t="s">
        <v>221</v>
      </c>
    </row>
    <row r="35" spans="2:2" ht="15" customHeight="1" x14ac:dyDescent="0.2">
      <c r="B35" s="106" t="s">
        <v>99</v>
      </c>
    </row>
    <row r="36" spans="2:2" ht="15" customHeight="1" thickBot="1" x14ac:dyDescent="0.25">
      <c r="B36" s="107" t="s">
        <v>135</v>
      </c>
    </row>
    <row r="38" spans="2:2" ht="25.5" x14ac:dyDescent="0.2">
      <c r="B38" s="202" t="s">
        <v>166</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zoomScaleNormal="100" workbookViewId="0">
      <selection activeCell="C22" sqref="C22"/>
    </sheetView>
  </sheetViews>
  <sheetFormatPr defaultColWidth="8.85546875" defaultRowHeight="12.75" x14ac:dyDescent="0.2"/>
  <cols>
    <col min="1" max="1" width="8.85546875" style="65"/>
    <col min="2" max="2" width="14.140625" style="41" bestFit="1" customWidth="1"/>
    <col min="3" max="3" width="36.5703125" style="41" bestFit="1" customWidth="1"/>
    <col min="4" max="5" width="18.7109375" style="41" customWidth="1"/>
    <col min="6" max="6" width="16.42578125" style="41" customWidth="1"/>
    <col min="7" max="7" width="18.7109375" style="41" customWidth="1"/>
    <col min="8" max="8" width="12.7109375" style="41" customWidth="1"/>
    <col min="9" max="9" width="8.28515625" style="41" bestFit="1" customWidth="1"/>
    <col min="10" max="10" width="8.5703125" style="41" bestFit="1" customWidth="1"/>
    <col min="11" max="11" width="15.28515625" style="41" customWidth="1"/>
    <col min="12" max="12" width="7" style="41" customWidth="1"/>
    <col min="13" max="15" width="12.7109375" style="41" customWidth="1"/>
    <col min="16" max="16" width="10" style="41" customWidth="1"/>
    <col min="17" max="17" width="11.28515625" style="41" bestFit="1" customWidth="1"/>
    <col min="18" max="18" width="14" style="66" customWidth="1"/>
    <col min="19" max="20" width="12.7109375" style="41" customWidth="1"/>
    <col min="21" max="21" width="25.28515625" style="41" customWidth="1"/>
    <col min="22" max="22" width="8.85546875" style="41"/>
    <col min="23" max="23" width="8.85546875" style="41" hidden="1" customWidth="1"/>
    <col min="24" max="16384" width="8.85546875" style="41"/>
  </cols>
  <sheetData>
    <row r="1" spans="1:21" ht="13.5" thickBot="1" x14ac:dyDescent="0.25">
      <c r="A1" s="65" t="s">
        <v>109</v>
      </c>
    </row>
    <row r="2" spans="1:21" x14ac:dyDescent="0.2">
      <c r="A2" s="121" t="s">
        <v>16</v>
      </c>
      <c r="B2" s="67"/>
      <c r="C2" s="225"/>
      <c r="D2" s="225"/>
      <c r="E2" s="225"/>
      <c r="F2" s="225"/>
      <c r="G2" s="225"/>
      <c r="H2" s="225"/>
      <c r="I2" s="225"/>
      <c r="J2" s="225"/>
      <c r="K2" s="226"/>
    </row>
    <row r="3" spans="1:21" x14ac:dyDescent="0.2">
      <c r="A3" s="122" t="s">
        <v>17</v>
      </c>
      <c r="B3" s="68"/>
      <c r="C3" s="227"/>
      <c r="D3" s="228"/>
      <c r="E3" s="228"/>
      <c r="F3" s="228"/>
      <c r="G3" s="228"/>
      <c r="H3" s="228"/>
      <c r="I3" s="228"/>
      <c r="J3" s="228"/>
      <c r="K3" s="229"/>
    </row>
    <row r="4" spans="1:21" ht="13.5" thickBot="1" x14ac:dyDescent="0.25">
      <c r="A4" s="123" t="s">
        <v>37</v>
      </c>
      <c r="B4" s="69"/>
      <c r="C4" s="221" t="s">
        <v>38</v>
      </c>
      <c r="D4" s="221"/>
      <c r="E4" s="221"/>
      <c r="F4" s="221"/>
      <c r="G4" s="221"/>
      <c r="H4" s="221"/>
      <c r="I4" s="221"/>
      <c r="J4" s="221"/>
      <c r="K4" s="222"/>
    </row>
    <row r="6" spans="1:21" ht="26.45" customHeight="1" x14ac:dyDescent="0.2">
      <c r="A6" s="70" t="s">
        <v>107</v>
      </c>
      <c r="B6" s="71"/>
      <c r="C6" s="71"/>
      <c r="D6" s="71"/>
      <c r="E6" s="71"/>
      <c r="F6" s="71"/>
      <c r="G6" s="71"/>
      <c r="H6" s="71"/>
      <c r="I6" s="71"/>
      <c r="J6" s="72"/>
      <c r="K6" s="223" t="s">
        <v>180</v>
      </c>
      <c r="L6" s="223"/>
      <c r="M6" s="223"/>
      <c r="N6" s="223"/>
      <c r="O6" s="223"/>
      <c r="P6" s="223"/>
      <c r="Q6" s="223"/>
      <c r="R6" s="223"/>
      <c r="S6" s="223"/>
      <c r="T6" s="223"/>
      <c r="U6" s="224"/>
    </row>
    <row r="7" spans="1:21" s="77" customFormat="1" ht="51" x14ac:dyDescent="0.2">
      <c r="A7" s="73"/>
      <c r="B7" s="74" t="s">
        <v>15</v>
      </c>
      <c r="C7" s="74" t="s">
        <v>208</v>
      </c>
      <c r="D7" s="74" t="s">
        <v>21</v>
      </c>
      <c r="E7" s="74" t="s">
        <v>22</v>
      </c>
      <c r="F7" s="74" t="s">
        <v>72</v>
      </c>
      <c r="G7" s="74" t="s">
        <v>25</v>
      </c>
      <c r="H7" s="124" t="s">
        <v>110</v>
      </c>
      <c r="I7" s="74" t="s">
        <v>26</v>
      </c>
      <c r="J7" s="74" t="s">
        <v>27</v>
      </c>
      <c r="K7" s="74" t="s">
        <v>28</v>
      </c>
      <c r="L7" s="74" t="s">
        <v>8</v>
      </c>
      <c r="M7" s="75" t="s">
        <v>29</v>
      </c>
      <c r="N7" s="75" t="s">
        <v>30</v>
      </c>
      <c r="O7" s="75" t="s">
        <v>24</v>
      </c>
      <c r="P7" s="75" t="s">
        <v>32</v>
      </c>
      <c r="Q7" s="75" t="s">
        <v>10</v>
      </c>
      <c r="R7" s="76" t="s">
        <v>33</v>
      </c>
      <c r="S7" s="75" t="s">
        <v>119</v>
      </c>
      <c r="T7" s="75" t="s">
        <v>31</v>
      </c>
      <c r="U7" s="75" t="s">
        <v>39</v>
      </c>
    </row>
    <row r="8" spans="1:21" x14ac:dyDescent="0.2">
      <c r="A8" s="230" t="s">
        <v>108</v>
      </c>
      <c r="B8" s="230" t="s">
        <v>18</v>
      </c>
      <c r="C8" s="78"/>
      <c r="D8" s="79"/>
      <c r="E8" s="79"/>
      <c r="F8" s="79"/>
      <c r="G8" s="79"/>
      <c r="H8" s="113"/>
      <c r="I8" s="80"/>
      <c r="J8" s="80"/>
      <c r="K8" s="81"/>
      <c r="L8" s="82">
        <v>0.25</v>
      </c>
      <c r="M8" s="83">
        <f>J8*K8*(1+L8)</f>
        <v>0</v>
      </c>
      <c r="N8" s="83">
        <f>J8*K8*L8</f>
        <v>0</v>
      </c>
      <c r="O8" s="83">
        <f>M8-N8</f>
        <v>0</v>
      </c>
      <c r="P8" s="84">
        <v>1</v>
      </c>
      <c r="Q8" s="83">
        <f>P8*M8</f>
        <v>0</v>
      </c>
      <c r="R8" s="85">
        <v>0.5</v>
      </c>
      <c r="S8" s="83">
        <f>(Q8*R8)</f>
        <v>0</v>
      </c>
      <c r="T8" s="83">
        <f>M8-S8</f>
        <v>0</v>
      </c>
      <c r="U8" s="80"/>
    </row>
    <row r="9" spans="1:21" x14ac:dyDescent="0.2">
      <c r="A9" s="230"/>
      <c r="B9" s="230"/>
      <c r="C9" s="78"/>
      <c r="D9" s="79"/>
      <c r="E9" s="79"/>
      <c r="F9" s="79"/>
      <c r="G9" s="79"/>
      <c r="H9" s="113"/>
      <c r="I9" s="80"/>
      <c r="J9" s="80"/>
      <c r="K9" s="81"/>
      <c r="L9" s="82">
        <v>0.25</v>
      </c>
      <c r="M9" s="83">
        <f t="shared" ref="M9:M18" si="0">J9*K9*(1+L9)</f>
        <v>0</v>
      </c>
      <c r="N9" s="83">
        <f t="shared" ref="N9:N18" si="1">J9*K9*L9</f>
        <v>0</v>
      </c>
      <c r="O9" s="83">
        <f t="shared" ref="O9:O18" si="2">M9-N9</f>
        <v>0</v>
      </c>
      <c r="P9" s="84">
        <v>1</v>
      </c>
      <c r="Q9" s="83">
        <f t="shared" ref="Q9:Q18" si="3">P9*M9</f>
        <v>0</v>
      </c>
      <c r="R9" s="85">
        <v>0.5</v>
      </c>
      <c r="S9" s="83">
        <f t="shared" ref="S9:S19" si="4">(Q9*R9)</f>
        <v>0</v>
      </c>
      <c r="T9" s="83">
        <f t="shared" ref="T9:T19" si="5">M9-S9</f>
        <v>0</v>
      </c>
      <c r="U9" s="80"/>
    </row>
    <row r="10" spans="1:21" x14ac:dyDescent="0.2">
      <c r="A10" s="230"/>
      <c r="B10" s="230"/>
      <c r="C10" s="78"/>
      <c r="D10" s="79"/>
      <c r="E10" s="79"/>
      <c r="F10" s="79"/>
      <c r="G10" s="79"/>
      <c r="H10" s="113"/>
      <c r="I10" s="80"/>
      <c r="J10" s="80"/>
      <c r="K10" s="81"/>
      <c r="L10" s="82">
        <v>0.25</v>
      </c>
      <c r="M10" s="83">
        <f t="shared" si="0"/>
        <v>0</v>
      </c>
      <c r="N10" s="83">
        <f t="shared" si="1"/>
        <v>0</v>
      </c>
      <c r="O10" s="83">
        <f t="shared" si="2"/>
        <v>0</v>
      </c>
      <c r="P10" s="84">
        <v>1</v>
      </c>
      <c r="Q10" s="83">
        <f t="shared" si="3"/>
        <v>0</v>
      </c>
      <c r="R10" s="85">
        <v>0.5</v>
      </c>
      <c r="S10" s="83">
        <f t="shared" si="4"/>
        <v>0</v>
      </c>
      <c r="T10" s="83">
        <f t="shared" si="5"/>
        <v>0</v>
      </c>
      <c r="U10" s="80"/>
    </row>
    <row r="11" spans="1:21" x14ac:dyDescent="0.2">
      <c r="A11" s="230"/>
      <c r="B11" s="230"/>
      <c r="C11" s="78"/>
      <c r="D11" s="79"/>
      <c r="E11" s="79"/>
      <c r="F11" s="79"/>
      <c r="G11" s="79"/>
      <c r="H11" s="113"/>
      <c r="I11" s="80"/>
      <c r="J11" s="80"/>
      <c r="K11" s="81"/>
      <c r="L11" s="82">
        <v>0.25</v>
      </c>
      <c r="M11" s="83">
        <f t="shared" si="0"/>
        <v>0</v>
      </c>
      <c r="N11" s="83">
        <f t="shared" si="1"/>
        <v>0</v>
      </c>
      <c r="O11" s="83">
        <f t="shared" si="2"/>
        <v>0</v>
      </c>
      <c r="P11" s="84">
        <v>1</v>
      </c>
      <c r="Q11" s="83">
        <f t="shared" si="3"/>
        <v>0</v>
      </c>
      <c r="R11" s="85">
        <v>0.5</v>
      </c>
      <c r="S11" s="83">
        <f t="shared" si="4"/>
        <v>0</v>
      </c>
      <c r="T11" s="83">
        <f t="shared" si="5"/>
        <v>0</v>
      </c>
      <c r="U11" s="80"/>
    </row>
    <row r="12" spans="1:21" x14ac:dyDescent="0.2">
      <c r="A12" s="230"/>
      <c r="B12" s="230"/>
      <c r="C12" s="78"/>
      <c r="D12" s="79"/>
      <c r="E12" s="79"/>
      <c r="F12" s="79"/>
      <c r="G12" s="79"/>
      <c r="H12" s="113"/>
      <c r="I12" s="80"/>
      <c r="J12" s="80"/>
      <c r="K12" s="81"/>
      <c r="L12" s="82">
        <v>0.25</v>
      </c>
      <c r="M12" s="83">
        <f t="shared" si="0"/>
        <v>0</v>
      </c>
      <c r="N12" s="83">
        <f t="shared" si="1"/>
        <v>0</v>
      </c>
      <c r="O12" s="83">
        <f t="shared" si="2"/>
        <v>0</v>
      </c>
      <c r="P12" s="84">
        <v>1</v>
      </c>
      <c r="Q12" s="83">
        <f t="shared" si="3"/>
        <v>0</v>
      </c>
      <c r="R12" s="85">
        <v>0.5</v>
      </c>
      <c r="S12" s="83">
        <f t="shared" si="4"/>
        <v>0</v>
      </c>
      <c r="T12" s="83">
        <f t="shared" si="5"/>
        <v>0</v>
      </c>
      <c r="U12" s="80"/>
    </row>
    <row r="13" spans="1:21" x14ac:dyDescent="0.2">
      <c r="A13" s="230"/>
      <c r="B13" s="230"/>
      <c r="C13" s="78"/>
      <c r="D13" s="79"/>
      <c r="E13" s="79"/>
      <c r="F13" s="79"/>
      <c r="G13" s="79"/>
      <c r="H13" s="113"/>
      <c r="I13" s="80"/>
      <c r="J13" s="80"/>
      <c r="K13" s="81"/>
      <c r="L13" s="82">
        <v>0.25</v>
      </c>
      <c r="M13" s="83">
        <f t="shared" si="0"/>
        <v>0</v>
      </c>
      <c r="N13" s="83">
        <f t="shared" si="1"/>
        <v>0</v>
      </c>
      <c r="O13" s="83">
        <f t="shared" si="2"/>
        <v>0</v>
      </c>
      <c r="P13" s="84">
        <v>1</v>
      </c>
      <c r="Q13" s="83">
        <f t="shared" si="3"/>
        <v>0</v>
      </c>
      <c r="R13" s="85">
        <v>0.5</v>
      </c>
      <c r="S13" s="83">
        <f t="shared" si="4"/>
        <v>0</v>
      </c>
      <c r="T13" s="83">
        <f t="shared" si="5"/>
        <v>0</v>
      </c>
      <c r="U13" s="80"/>
    </row>
    <row r="14" spans="1:21" x14ac:dyDescent="0.2">
      <c r="A14" s="230"/>
      <c r="B14" s="230"/>
      <c r="C14" s="78"/>
      <c r="D14" s="79"/>
      <c r="E14" s="79"/>
      <c r="F14" s="79"/>
      <c r="G14" s="79"/>
      <c r="H14" s="113"/>
      <c r="I14" s="80"/>
      <c r="J14" s="80"/>
      <c r="K14" s="81"/>
      <c r="L14" s="82">
        <v>0.25</v>
      </c>
      <c r="M14" s="83">
        <f t="shared" si="0"/>
        <v>0</v>
      </c>
      <c r="N14" s="83">
        <f t="shared" si="1"/>
        <v>0</v>
      </c>
      <c r="O14" s="83">
        <f t="shared" si="2"/>
        <v>0</v>
      </c>
      <c r="P14" s="84">
        <v>1</v>
      </c>
      <c r="Q14" s="83">
        <f t="shared" si="3"/>
        <v>0</v>
      </c>
      <c r="R14" s="85">
        <v>0.5</v>
      </c>
      <c r="S14" s="83">
        <f t="shared" si="4"/>
        <v>0</v>
      </c>
      <c r="T14" s="83">
        <f t="shared" si="5"/>
        <v>0</v>
      </c>
      <c r="U14" s="80"/>
    </row>
    <row r="15" spans="1:21" x14ac:dyDescent="0.2">
      <c r="A15" s="230"/>
      <c r="B15" s="230"/>
      <c r="C15" s="78"/>
      <c r="D15" s="79"/>
      <c r="E15" s="79"/>
      <c r="F15" s="79"/>
      <c r="G15" s="79"/>
      <c r="H15" s="113"/>
      <c r="I15" s="80"/>
      <c r="J15" s="80"/>
      <c r="K15" s="81"/>
      <c r="L15" s="82">
        <v>0.25</v>
      </c>
      <c r="M15" s="83">
        <f t="shared" si="0"/>
        <v>0</v>
      </c>
      <c r="N15" s="83">
        <f t="shared" si="1"/>
        <v>0</v>
      </c>
      <c r="O15" s="83">
        <f t="shared" si="2"/>
        <v>0</v>
      </c>
      <c r="P15" s="84">
        <v>1</v>
      </c>
      <c r="Q15" s="83">
        <f t="shared" si="3"/>
        <v>0</v>
      </c>
      <c r="R15" s="85">
        <v>0.5</v>
      </c>
      <c r="S15" s="83">
        <f t="shared" si="4"/>
        <v>0</v>
      </c>
      <c r="T15" s="83">
        <f t="shared" si="5"/>
        <v>0</v>
      </c>
      <c r="U15" s="80"/>
    </row>
    <row r="16" spans="1:21" x14ac:dyDescent="0.2">
      <c r="A16" s="230"/>
      <c r="B16" s="230"/>
      <c r="C16" s="78"/>
      <c r="D16" s="79"/>
      <c r="E16" s="79"/>
      <c r="F16" s="79"/>
      <c r="G16" s="79"/>
      <c r="H16" s="113"/>
      <c r="I16" s="80"/>
      <c r="J16" s="80"/>
      <c r="K16" s="81"/>
      <c r="L16" s="82">
        <v>0.25</v>
      </c>
      <c r="M16" s="83">
        <f t="shared" si="0"/>
        <v>0</v>
      </c>
      <c r="N16" s="83">
        <f t="shared" si="1"/>
        <v>0</v>
      </c>
      <c r="O16" s="83">
        <f t="shared" si="2"/>
        <v>0</v>
      </c>
      <c r="P16" s="84">
        <v>1</v>
      </c>
      <c r="Q16" s="83">
        <f t="shared" si="3"/>
        <v>0</v>
      </c>
      <c r="R16" s="85">
        <v>0.5</v>
      </c>
      <c r="S16" s="83">
        <f t="shared" si="4"/>
        <v>0</v>
      </c>
      <c r="T16" s="83">
        <f t="shared" si="5"/>
        <v>0</v>
      </c>
      <c r="U16" s="80"/>
    </row>
    <row r="17" spans="1:23" x14ac:dyDescent="0.2">
      <c r="A17" s="230"/>
      <c r="B17" s="230"/>
      <c r="C17" s="78"/>
      <c r="D17" s="79"/>
      <c r="E17" s="79"/>
      <c r="F17" s="79"/>
      <c r="G17" s="79"/>
      <c r="H17" s="113"/>
      <c r="I17" s="80"/>
      <c r="J17" s="80"/>
      <c r="K17" s="81"/>
      <c r="L17" s="82">
        <v>0.25</v>
      </c>
      <c r="M17" s="83">
        <f t="shared" si="0"/>
        <v>0</v>
      </c>
      <c r="N17" s="83">
        <f t="shared" si="1"/>
        <v>0</v>
      </c>
      <c r="O17" s="83">
        <f t="shared" si="2"/>
        <v>0</v>
      </c>
      <c r="P17" s="84">
        <v>1</v>
      </c>
      <c r="Q17" s="83">
        <f t="shared" si="3"/>
        <v>0</v>
      </c>
      <c r="R17" s="85">
        <v>0.5</v>
      </c>
      <c r="S17" s="83">
        <f t="shared" si="4"/>
        <v>0</v>
      </c>
      <c r="T17" s="83">
        <f t="shared" si="5"/>
        <v>0</v>
      </c>
      <c r="U17" s="80"/>
    </row>
    <row r="18" spans="1:23" x14ac:dyDescent="0.2">
      <c r="A18" s="230"/>
      <c r="B18" s="230"/>
      <c r="C18" s="78"/>
      <c r="D18" s="79"/>
      <c r="E18" s="79"/>
      <c r="F18" s="79"/>
      <c r="G18" s="79"/>
      <c r="H18" s="113"/>
      <c r="I18" s="80"/>
      <c r="J18" s="80"/>
      <c r="K18" s="81"/>
      <c r="L18" s="82">
        <v>0.25</v>
      </c>
      <c r="M18" s="83">
        <f t="shared" si="0"/>
        <v>0</v>
      </c>
      <c r="N18" s="83">
        <f t="shared" si="1"/>
        <v>0</v>
      </c>
      <c r="O18" s="83">
        <f t="shared" si="2"/>
        <v>0</v>
      </c>
      <c r="P18" s="84">
        <v>1</v>
      </c>
      <c r="Q18" s="83">
        <f t="shared" si="3"/>
        <v>0</v>
      </c>
      <c r="R18" s="85">
        <v>0.5</v>
      </c>
      <c r="S18" s="83">
        <f t="shared" si="4"/>
        <v>0</v>
      </c>
      <c r="T18" s="83">
        <f t="shared" si="5"/>
        <v>0</v>
      </c>
      <c r="U18" s="80"/>
    </row>
    <row r="19" spans="1:23" x14ac:dyDescent="0.2">
      <c r="A19" s="230"/>
      <c r="B19" s="230"/>
      <c r="C19" s="78"/>
      <c r="D19" s="79"/>
      <c r="E19" s="79"/>
      <c r="F19" s="79"/>
      <c r="G19" s="79"/>
      <c r="H19" s="113"/>
      <c r="I19" s="80"/>
      <c r="J19" s="80"/>
      <c r="K19" s="81"/>
      <c r="L19" s="82">
        <v>0.25</v>
      </c>
      <c r="M19" s="83">
        <f>J19*K19*(1+L19)</f>
        <v>0</v>
      </c>
      <c r="N19" s="83">
        <f>J19*K19*L19</f>
        <v>0</v>
      </c>
      <c r="O19" s="83">
        <f>M19-N19</f>
        <v>0</v>
      </c>
      <c r="P19" s="84">
        <v>1</v>
      </c>
      <c r="Q19" s="83">
        <f>P19*M19</f>
        <v>0</v>
      </c>
      <c r="R19" s="85">
        <v>0.5</v>
      </c>
      <c r="S19" s="83">
        <f t="shared" si="4"/>
        <v>0</v>
      </c>
      <c r="T19" s="83">
        <f t="shared" si="5"/>
        <v>0</v>
      </c>
      <c r="U19" s="80"/>
      <c r="W19" s="41" t="s">
        <v>1</v>
      </c>
    </row>
    <row r="20" spans="1:23" x14ac:dyDescent="0.2">
      <c r="A20" s="230"/>
      <c r="B20" s="230"/>
      <c r="C20" s="78"/>
      <c r="D20" s="79"/>
      <c r="E20" s="79"/>
      <c r="F20" s="79"/>
      <c r="G20" s="79"/>
      <c r="H20" s="113"/>
      <c r="I20" s="80"/>
      <c r="J20" s="80"/>
      <c r="K20" s="81"/>
      <c r="L20" s="82">
        <v>0.25</v>
      </c>
      <c r="M20" s="83">
        <f>J20*K20*(1+L20)</f>
        <v>0</v>
      </c>
      <c r="N20" s="83">
        <f>J20*K20*L20</f>
        <v>0</v>
      </c>
      <c r="O20" s="83">
        <f>M20-N20</f>
        <v>0</v>
      </c>
      <c r="P20" s="84">
        <v>1</v>
      </c>
      <c r="Q20" s="83">
        <f>P20*M20</f>
        <v>0</v>
      </c>
      <c r="R20" s="85">
        <v>0.5</v>
      </c>
      <c r="S20" s="83">
        <f>(Q20*R20)</f>
        <v>0</v>
      </c>
      <c r="T20" s="83">
        <f>M20-S20</f>
        <v>0</v>
      </c>
      <c r="U20" s="80"/>
      <c r="W20" s="41" t="s">
        <v>2</v>
      </c>
    </row>
    <row r="21" spans="1:23" x14ac:dyDescent="0.2">
      <c r="A21" s="230"/>
      <c r="B21" s="230"/>
      <c r="C21" s="78"/>
      <c r="D21" s="79"/>
      <c r="E21" s="79"/>
      <c r="F21" s="79"/>
      <c r="G21" s="79"/>
      <c r="H21" s="113"/>
      <c r="I21" s="80"/>
      <c r="J21" s="80"/>
      <c r="K21" s="81"/>
      <c r="L21" s="82">
        <v>0.25</v>
      </c>
      <c r="M21" s="83">
        <f>J21*K21*(1+L21)</f>
        <v>0</v>
      </c>
      <c r="N21" s="83">
        <f>J21*K21*L21</f>
        <v>0</v>
      </c>
      <c r="O21" s="83">
        <f>M21-N21</f>
        <v>0</v>
      </c>
      <c r="P21" s="84">
        <v>1</v>
      </c>
      <c r="Q21" s="83">
        <f>P21*M21</f>
        <v>0</v>
      </c>
      <c r="R21" s="85">
        <v>0.5</v>
      </c>
      <c r="S21" s="83">
        <f>(Q21*R21)</f>
        <v>0</v>
      </c>
      <c r="T21" s="83">
        <f>M21-S21</f>
        <v>0</v>
      </c>
      <c r="U21" s="80"/>
      <c r="W21" s="41" t="s">
        <v>0</v>
      </c>
    </row>
    <row r="22" spans="1:23" x14ac:dyDescent="0.2">
      <c r="A22" s="230"/>
      <c r="B22" s="230"/>
      <c r="C22" s="78"/>
      <c r="D22" s="79"/>
      <c r="E22" s="79"/>
      <c r="F22" s="79"/>
      <c r="G22" s="79"/>
      <c r="H22" s="113"/>
      <c r="I22" s="80"/>
      <c r="J22" s="80"/>
      <c r="K22" s="81"/>
      <c r="L22" s="82">
        <v>0.25</v>
      </c>
      <c r="M22" s="83">
        <f>J22*K22*(1+L22)</f>
        <v>0</v>
      </c>
      <c r="N22" s="83">
        <f>J22*K22*L22</f>
        <v>0</v>
      </c>
      <c r="O22" s="83">
        <f>M22-N22</f>
        <v>0</v>
      </c>
      <c r="P22" s="84">
        <v>1</v>
      </c>
      <c r="Q22" s="83">
        <f>P22*M22</f>
        <v>0</v>
      </c>
      <c r="R22" s="85">
        <v>0.5</v>
      </c>
      <c r="S22" s="83">
        <f>(Q22*R22)</f>
        <v>0</v>
      </c>
      <c r="T22" s="83">
        <f>M22-S22</f>
        <v>0</v>
      </c>
      <c r="U22" s="80"/>
      <c r="W22" s="41" t="s">
        <v>4</v>
      </c>
    </row>
    <row r="23" spans="1:23" x14ac:dyDescent="0.2">
      <c r="A23" s="230"/>
      <c r="B23" s="230"/>
      <c r="C23" s="86"/>
      <c r="D23" s="87"/>
      <c r="E23" s="87"/>
      <c r="F23" s="87"/>
      <c r="G23" s="87"/>
      <c r="H23" s="87"/>
      <c r="I23" s="87"/>
      <c r="J23" s="87"/>
      <c r="K23" s="88" t="s">
        <v>73</v>
      </c>
      <c r="L23" s="89"/>
      <c r="M23" s="90">
        <f>SUM(M8:M22)</f>
        <v>0</v>
      </c>
      <c r="N23" s="90">
        <f t="shared" ref="N23:T23" si="6">SUM(N8:N22)</f>
        <v>0</v>
      </c>
      <c r="O23" s="90">
        <f t="shared" si="6"/>
        <v>0</v>
      </c>
      <c r="P23" s="89"/>
      <c r="Q23" s="90">
        <f t="shared" si="6"/>
        <v>0</v>
      </c>
      <c r="R23" s="89"/>
      <c r="S23" s="90">
        <f t="shared" si="6"/>
        <v>0</v>
      </c>
      <c r="T23" s="90">
        <f t="shared" si="6"/>
        <v>0</v>
      </c>
      <c r="U23" s="89"/>
      <c r="W23" s="41" t="s">
        <v>3</v>
      </c>
    </row>
    <row r="24" spans="1:23" x14ac:dyDescent="0.2">
      <c r="A24" s="230"/>
      <c r="B24" s="231" t="s">
        <v>19</v>
      </c>
      <c r="C24" s="78"/>
      <c r="D24" s="79"/>
      <c r="E24" s="79"/>
      <c r="F24" s="79"/>
      <c r="G24" s="79"/>
      <c r="H24" s="113"/>
      <c r="I24" s="80"/>
      <c r="J24" s="80"/>
      <c r="K24" s="81"/>
      <c r="L24" s="82">
        <v>0.25</v>
      </c>
      <c r="M24" s="83">
        <f>J24*K24*(1+L24)</f>
        <v>0</v>
      </c>
      <c r="N24" s="83">
        <f>J24*K24*L24</f>
        <v>0</v>
      </c>
      <c r="O24" s="83">
        <f>M24-N24</f>
        <v>0</v>
      </c>
      <c r="P24" s="84">
        <v>1</v>
      </c>
      <c r="Q24" s="83">
        <f>P24*M24</f>
        <v>0</v>
      </c>
      <c r="R24" s="85">
        <v>0.5</v>
      </c>
      <c r="S24" s="83">
        <f>(Q24*R24)</f>
        <v>0</v>
      </c>
      <c r="T24" s="83">
        <f>M24-S24</f>
        <v>0</v>
      </c>
      <c r="U24" s="80"/>
      <c r="W24" s="41" t="s">
        <v>5</v>
      </c>
    </row>
    <row r="25" spans="1:23" x14ac:dyDescent="0.2">
      <c r="A25" s="230"/>
      <c r="B25" s="232"/>
      <c r="C25" s="78"/>
      <c r="D25" s="79"/>
      <c r="E25" s="79"/>
      <c r="F25" s="79"/>
      <c r="G25" s="79"/>
      <c r="H25" s="113"/>
      <c r="I25" s="80"/>
      <c r="J25" s="80"/>
      <c r="K25" s="81"/>
      <c r="L25" s="82">
        <v>0.25</v>
      </c>
      <c r="M25" s="83">
        <f t="shared" ref="M25:M34" si="7">J25*K25*(1+L25)</f>
        <v>0</v>
      </c>
      <c r="N25" s="83">
        <f t="shared" ref="N25:N34" si="8">J25*K25*L25</f>
        <v>0</v>
      </c>
      <c r="O25" s="83">
        <f t="shared" ref="O25:O34" si="9">M25-N25</f>
        <v>0</v>
      </c>
      <c r="P25" s="84">
        <v>1</v>
      </c>
      <c r="Q25" s="83">
        <f t="shared" ref="Q25:Q34" si="10">P25*M25</f>
        <v>0</v>
      </c>
      <c r="R25" s="85">
        <v>0.5</v>
      </c>
      <c r="S25" s="83">
        <f t="shared" ref="S25:S35" si="11">(Q25*R25)</f>
        <v>0</v>
      </c>
      <c r="T25" s="83">
        <f t="shared" ref="T25:T34" si="12">M25-S25</f>
        <v>0</v>
      </c>
      <c r="U25" s="80"/>
    </row>
    <row r="26" spans="1:23" x14ac:dyDescent="0.2">
      <c r="A26" s="230"/>
      <c r="B26" s="232"/>
      <c r="C26" s="78"/>
      <c r="D26" s="79"/>
      <c r="E26" s="79"/>
      <c r="F26" s="79"/>
      <c r="G26" s="79"/>
      <c r="H26" s="113"/>
      <c r="I26" s="80"/>
      <c r="J26" s="80"/>
      <c r="K26" s="81"/>
      <c r="L26" s="82">
        <v>0.25</v>
      </c>
      <c r="M26" s="83">
        <f t="shared" si="7"/>
        <v>0</v>
      </c>
      <c r="N26" s="83">
        <f t="shared" si="8"/>
        <v>0</v>
      </c>
      <c r="O26" s="83">
        <f t="shared" si="9"/>
        <v>0</v>
      </c>
      <c r="P26" s="84">
        <v>1</v>
      </c>
      <c r="Q26" s="83">
        <f t="shared" si="10"/>
        <v>0</v>
      </c>
      <c r="R26" s="85">
        <v>0.5</v>
      </c>
      <c r="S26" s="83">
        <f t="shared" si="11"/>
        <v>0</v>
      </c>
      <c r="T26" s="83">
        <f t="shared" si="12"/>
        <v>0</v>
      </c>
      <c r="U26" s="80"/>
    </row>
    <row r="27" spans="1:23" x14ac:dyDescent="0.2">
      <c r="A27" s="230"/>
      <c r="B27" s="232"/>
      <c r="C27" s="78"/>
      <c r="D27" s="79"/>
      <c r="E27" s="79"/>
      <c r="F27" s="79"/>
      <c r="G27" s="79"/>
      <c r="H27" s="113"/>
      <c r="I27" s="80"/>
      <c r="J27" s="80"/>
      <c r="K27" s="81"/>
      <c r="L27" s="82">
        <v>0.25</v>
      </c>
      <c r="M27" s="83">
        <f t="shared" si="7"/>
        <v>0</v>
      </c>
      <c r="N27" s="83">
        <f t="shared" si="8"/>
        <v>0</v>
      </c>
      <c r="O27" s="83">
        <f t="shared" si="9"/>
        <v>0</v>
      </c>
      <c r="P27" s="84">
        <v>1</v>
      </c>
      <c r="Q27" s="83">
        <f t="shared" si="10"/>
        <v>0</v>
      </c>
      <c r="R27" s="85">
        <v>0.5</v>
      </c>
      <c r="S27" s="83">
        <f t="shared" si="11"/>
        <v>0</v>
      </c>
      <c r="T27" s="83">
        <f t="shared" si="12"/>
        <v>0</v>
      </c>
      <c r="U27" s="80"/>
    </row>
    <row r="28" spans="1:23" x14ac:dyDescent="0.2">
      <c r="A28" s="230"/>
      <c r="B28" s="232"/>
      <c r="C28" s="78"/>
      <c r="D28" s="79"/>
      <c r="E28" s="79"/>
      <c r="F28" s="79"/>
      <c r="G28" s="79"/>
      <c r="H28" s="113"/>
      <c r="I28" s="80"/>
      <c r="J28" s="80"/>
      <c r="K28" s="81"/>
      <c r="L28" s="82">
        <v>0.25</v>
      </c>
      <c r="M28" s="83">
        <f t="shared" si="7"/>
        <v>0</v>
      </c>
      <c r="N28" s="83">
        <f t="shared" si="8"/>
        <v>0</v>
      </c>
      <c r="O28" s="83">
        <f t="shared" si="9"/>
        <v>0</v>
      </c>
      <c r="P28" s="84">
        <v>1</v>
      </c>
      <c r="Q28" s="83">
        <f t="shared" si="10"/>
        <v>0</v>
      </c>
      <c r="R28" s="85">
        <v>0.5</v>
      </c>
      <c r="S28" s="83">
        <f t="shared" si="11"/>
        <v>0</v>
      </c>
      <c r="T28" s="83">
        <f t="shared" si="12"/>
        <v>0</v>
      </c>
      <c r="U28" s="80"/>
    </row>
    <row r="29" spans="1:23" x14ac:dyDescent="0.2">
      <c r="A29" s="230"/>
      <c r="B29" s="232"/>
      <c r="C29" s="78"/>
      <c r="D29" s="79"/>
      <c r="E29" s="79"/>
      <c r="F29" s="79"/>
      <c r="G29" s="79"/>
      <c r="H29" s="113"/>
      <c r="I29" s="80"/>
      <c r="J29" s="80"/>
      <c r="K29" s="81"/>
      <c r="L29" s="82">
        <v>0.25</v>
      </c>
      <c r="M29" s="83">
        <f t="shared" si="7"/>
        <v>0</v>
      </c>
      <c r="N29" s="83">
        <f t="shared" si="8"/>
        <v>0</v>
      </c>
      <c r="O29" s="83">
        <f t="shared" si="9"/>
        <v>0</v>
      </c>
      <c r="P29" s="84">
        <v>1</v>
      </c>
      <c r="Q29" s="83">
        <f t="shared" si="10"/>
        <v>0</v>
      </c>
      <c r="R29" s="85">
        <v>0.5</v>
      </c>
      <c r="S29" s="83">
        <f t="shared" si="11"/>
        <v>0</v>
      </c>
      <c r="T29" s="83">
        <f t="shared" si="12"/>
        <v>0</v>
      </c>
      <c r="U29" s="80"/>
    </row>
    <row r="30" spans="1:23" x14ac:dyDescent="0.2">
      <c r="A30" s="230"/>
      <c r="B30" s="232"/>
      <c r="C30" s="78"/>
      <c r="D30" s="79"/>
      <c r="E30" s="79"/>
      <c r="F30" s="79"/>
      <c r="G30" s="79"/>
      <c r="H30" s="113"/>
      <c r="I30" s="80"/>
      <c r="J30" s="80"/>
      <c r="K30" s="81"/>
      <c r="L30" s="82">
        <v>0.25</v>
      </c>
      <c r="M30" s="83">
        <f t="shared" si="7"/>
        <v>0</v>
      </c>
      <c r="N30" s="83">
        <f t="shared" si="8"/>
        <v>0</v>
      </c>
      <c r="O30" s="83">
        <f t="shared" si="9"/>
        <v>0</v>
      </c>
      <c r="P30" s="84">
        <v>1</v>
      </c>
      <c r="Q30" s="83">
        <f t="shared" si="10"/>
        <v>0</v>
      </c>
      <c r="R30" s="85">
        <v>0.5</v>
      </c>
      <c r="S30" s="83">
        <f t="shared" si="11"/>
        <v>0</v>
      </c>
      <c r="T30" s="83">
        <f t="shared" si="12"/>
        <v>0</v>
      </c>
      <c r="U30" s="80"/>
    </row>
    <row r="31" spans="1:23" x14ac:dyDescent="0.2">
      <c r="A31" s="230"/>
      <c r="B31" s="232"/>
      <c r="C31" s="78"/>
      <c r="D31" s="79"/>
      <c r="E31" s="79"/>
      <c r="F31" s="79"/>
      <c r="G31" s="79"/>
      <c r="H31" s="113"/>
      <c r="I31" s="80"/>
      <c r="J31" s="80"/>
      <c r="K31" s="81"/>
      <c r="L31" s="82">
        <v>0.25</v>
      </c>
      <c r="M31" s="83">
        <f t="shared" si="7"/>
        <v>0</v>
      </c>
      <c r="N31" s="83">
        <f t="shared" si="8"/>
        <v>0</v>
      </c>
      <c r="O31" s="83">
        <f t="shared" si="9"/>
        <v>0</v>
      </c>
      <c r="P31" s="84">
        <v>1</v>
      </c>
      <c r="Q31" s="83">
        <f t="shared" si="10"/>
        <v>0</v>
      </c>
      <c r="R31" s="85">
        <v>0.5</v>
      </c>
      <c r="S31" s="83">
        <f t="shared" si="11"/>
        <v>0</v>
      </c>
      <c r="T31" s="83">
        <f t="shared" si="12"/>
        <v>0</v>
      </c>
      <c r="U31" s="80"/>
    </row>
    <row r="32" spans="1:23" x14ac:dyDescent="0.2">
      <c r="A32" s="230"/>
      <c r="B32" s="232"/>
      <c r="C32" s="78"/>
      <c r="D32" s="79"/>
      <c r="E32" s="79"/>
      <c r="F32" s="79"/>
      <c r="G32" s="79"/>
      <c r="H32" s="113"/>
      <c r="I32" s="80"/>
      <c r="J32" s="80"/>
      <c r="K32" s="81"/>
      <c r="L32" s="82">
        <v>0.25</v>
      </c>
      <c r="M32" s="83">
        <f t="shared" si="7"/>
        <v>0</v>
      </c>
      <c r="N32" s="83">
        <f t="shared" si="8"/>
        <v>0</v>
      </c>
      <c r="O32" s="83">
        <f t="shared" si="9"/>
        <v>0</v>
      </c>
      <c r="P32" s="84">
        <v>1</v>
      </c>
      <c r="Q32" s="83">
        <f t="shared" si="10"/>
        <v>0</v>
      </c>
      <c r="R32" s="85">
        <v>0.5</v>
      </c>
      <c r="S32" s="83">
        <f t="shared" si="11"/>
        <v>0</v>
      </c>
      <c r="T32" s="83">
        <f t="shared" si="12"/>
        <v>0</v>
      </c>
      <c r="U32" s="80"/>
    </row>
    <row r="33" spans="1:23" x14ac:dyDescent="0.2">
      <c r="A33" s="230"/>
      <c r="B33" s="232"/>
      <c r="C33" s="78"/>
      <c r="D33" s="79"/>
      <c r="E33" s="79"/>
      <c r="F33" s="79"/>
      <c r="G33" s="79"/>
      <c r="H33" s="113"/>
      <c r="I33" s="80"/>
      <c r="J33" s="80"/>
      <c r="K33" s="81"/>
      <c r="L33" s="82">
        <v>0.25</v>
      </c>
      <c r="M33" s="83">
        <f t="shared" si="7"/>
        <v>0</v>
      </c>
      <c r="N33" s="83">
        <f t="shared" si="8"/>
        <v>0</v>
      </c>
      <c r="O33" s="83">
        <f t="shared" si="9"/>
        <v>0</v>
      </c>
      <c r="P33" s="84">
        <v>1</v>
      </c>
      <c r="Q33" s="83">
        <f t="shared" si="10"/>
        <v>0</v>
      </c>
      <c r="R33" s="85">
        <v>0.5</v>
      </c>
      <c r="S33" s="83">
        <f t="shared" si="11"/>
        <v>0</v>
      </c>
      <c r="T33" s="83">
        <f t="shared" si="12"/>
        <v>0</v>
      </c>
      <c r="U33" s="80"/>
    </row>
    <row r="34" spans="1:23" x14ac:dyDescent="0.2">
      <c r="A34" s="230"/>
      <c r="B34" s="232"/>
      <c r="C34" s="78"/>
      <c r="D34" s="79"/>
      <c r="E34" s="79"/>
      <c r="F34" s="79"/>
      <c r="G34" s="79"/>
      <c r="H34" s="113"/>
      <c r="I34" s="80"/>
      <c r="J34" s="80"/>
      <c r="K34" s="81"/>
      <c r="L34" s="82">
        <v>0.25</v>
      </c>
      <c r="M34" s="83">
        <f t="shared" si="7"/>
        <v>0</v>
      </c>
      <c r="N34" s="83">
        <f t="shared" si="8"/>
        <v>0</v>
      </c>
      <c r="O34" s="83">
        <f t="shared" si="9"/>
        <v>0</v>
      </c>
      <c r="P34" s="84">
        <v>1</v>
      </c>
      <c r="Q34" s="83">
        <f t="shared" si="10"/>
        <v>0</v>
      </c>
      <c r="R34" s="85">
        <v>0.5</v>
      </c>
      <c r="S34" s="83">
        <f t="shared" si="11"/>
        <v>0</v>
      </c>
      <c r="T34" s="83">
        <f t="shared" si="12"/>
        <v>0</v>
      </c>
      <c r="U34" s="80"/>
    </row>
    <row r="35" spans="1:23" x14ac:dyDescent="0.2">
      <c r="A35" s="230"/>
      <c r="B35" s="232"/>
      <c r="C35" s="78"/>
      <c r="D35" s="79"/>
      <c r="E35" s="79"/>
      <c r="F35" s="79"/>
      <c r="G35" s="79"/>
      <c r="H35" s="113"/>
      <c r="I35" s="80"/>
      <c r="J35" s="80"/>
      <c r="K35" s="81"/>
      <c r="L35" s="82">
        <v>0.25</v>
      </c>
      <c r="M35" s="83">
        <f>J35*K35*(1+L35)</f>
        <v>0</v>
      </c>
      <c r="N35" s="83">
        <f>J35*K35*L35</f>
        <v>0</v>
      </c>
      <c r="O35" s="83">
        <f>M35-N35</f>
        <v>0</v>
      </c>
      <c r="P35" s="84">
        <v>1</v>
      </c>
      <c r="Q35" s="83">
        <f>P35*M35</f>
        <v>0</v>
      </c>
      <c r="R35" s="85">
        <v>0.5</v>
      </c>
      <c r="S35" s="83">
        <f t="shared" si="11"/>
        <v>0</v>
      </c>
      <c r="T35" s="83">
        <f>M35-S35</f>
        <v>0</v>
      </c>
      <c r="U35" s="80"/>
      <c r="W35" s="41" t="s">
        <v>7</v>
      </c>
    </row>
    <row r="36" spans="1:23" x14ac:dyDescent="0.2">
      <c r="A36" s="230"/>
      <c r="B36" s="232"/>
      <c r="C36" s="78"/>
      <c r="D36" s="79"/>
      <c r="E36" s="79"/>
      <c r="F36" s="79"/>
      <c r="G36" s="79"/>
      <c r="H36" s="113"/>
      <c r="I36" s="80"/>
      <c r="J36" s="80"/>
      <c r="K36" s="81"/>
      <c r="L36" s="82">
        <v>0.25</v>
      </c>
      <c r="M36" s="83">
        <f>J36*K36*(1+L36)</f>
        <v>0</v>
      </c>
      <c r="N36" s="83">
        <f>J36*K36*L36</f>
        <v>0</v>
      </c>
      <c r="O36" s="83">
        <f>M36-N36</f>
        <v>0</v>
      </c>
      <c r="P36" s="84">
        <v>1</v>
      </c>
      <c r="Q36" s="83">
        <f>P36*M36</f>
        <v>0</v>
      </c>
      <c r="R36" s="85">
        <v>0.5</v>
      </c>
      <c r="S36" s="83">
        <f>(Q36*R36)</f>
        <v>0</v>
      </c>
      <c r="T36" s="83">
        <f>M36-S36</f>
        <v>0</v>
      </c>
      <c r="U36" s="80"/>
      <c r="W36" s="41" t="s">
        <v>6</v>
      </c>
    </row>
    <row r="37" spans="1:23" x14ac:dyDescent="0.2">
      <c r="A37" s="230"/>
      <c r="B37" s="232"/>
      <c r="C37" s="78"/>
      <c r="D37" s="79"/>
      <c r="E37" s="79"/>
      <c r="F37" s="79"/>
      <c r="G37" s="79"/>
      <c r="H37" s="113"/>
      <c r="I37" s="80"/>
      <c r="J37" s="80"/>
      <c r="K37" s="81"/>
      <c r="L37" s="82">
        <v>0.25</v>
      </c>
      <c r="M37" s="83">
        <f>J37*K37*(1+L37)</f>
        <v>0</v>
      </c>
      <c r="N37" s="83">
        <f>J37*K37*L37</f>
        <v>0</v>
      </c>
      <c r="O37" s="83">
        <f>M37-N37</f>
        <v>0</v>
      </c>
      <c r="P37" s="84">
        <v>1</v>
      </c>
      <c r="Q37" s="83">
        <f>P37*M37</f>
        <v>0</v>
      </c>
      <c r="R37" s="85">
        <v>0.5</v>
      </c>
      <c r="S37" s="83">
        <f>(Q37*R37)</f>
        <v>0</v>
      </c>
      <c r="T37" s="83">
        <f>M37-S37</f>
        <v>0</v>
      </c>
      <c r="U37" s="80"/>
    </row>
    <row r="38" spans="1:23" x14ac:dyDescent="0.2">
      <c r="A38" s="230"/>
      <c r="B38" s="232"/>
      <c r="C38" s="78"/>
      <c r="D38" s="79"/>
      <c r="E38" s="79"/>
      <c r="F38" s="79"/>
      <c r="G38" s="79"/>
      <c r="H38" s="113"/>
      <c r="I38" s="80"/>
      <c r="J38" s="80"/>
      <c r="K38" s="81"/>
      <c r="L38" s="82">
        <v>0.25</v>
      </c>
      <c r="M38" s="83">
        <f>J38*K38*(1+L38)</f>
        <v>0</v>
      </c>
      <c r="N38" s="83">
        <f>J38*K38*L38</f>
        <v>0</v>
      </c>
      <c r="O38" s="83">
        <f>M38-N38</f>
        <v>0</v>
      </c>
      <c r="P38" s="84">
        <v>1</v>
      </c>
      <c r="Q38" s="83">
        <f>P38*M38</f>
        <v>0</v>
      </c>
      <c r="R38" s="85">
        <v>0.5</v>
      </c>
      <c r="S38" s="83">
        <f>(Q38*R38)</f>
        <v>0</v>
      </c>
      <c r="T38" s="83">
        <f>M38-S38</f>
        <v>0</v>
      </c>
      <c r="U38" s="80"/>
    </row>
    <row r="39" spans="1:23" x14ac:dyDescent="0.2">
      <c r="A39" s="230"/>
      <c r="B39" s="233"/>
      <c r="C39" s="86"/>
      <c r="D39" s="87"/>
      <c r="E39" s="87"/>
      <c r="F39" s="87"/>
      <c r="G39" s="87"/>
      <c r="H39" s="87"/>
      <c r="I39" s="87"/>
      <c r="J39" s="87"/>
      <c r="K39" s="88" t="s">
        <v>73</v>
      </c>
      <c r="L39" s="89"/>
      <c r="M39" s="90">
        <f>SUM(M24:M38)</f>
        <v>0</v>
      </c>
      <c r="N39" s="90">
        <f t="shared" ref="N39:T39" si="13">SUM(N24:N38)</f>
        <v>0</v>
      </c>
      <c r="O39" s="90">
        <f t="shared" si="13"/>
        <v>0</v>
      </c>
      <c r="P39" s="89"/>
      <c r="Q39" s="90">
        <f t="shared" si="13"/>
        <v>0</v>
      </c>
      <c r="R39" s="89"/>
      <c r="S39" s="90">
        <f t="shared" si="13"/>
        <v>0</v>
      </c>
      <c r="T39" s="90">
        <f t="shared" si="13"/>
        <v>0</v>
      </c>
      <c r="U39" s="89"/>
    </row>
    <row r="40" spans="1:23" x14ac:dyDescent="0.2">
      <c r="A40" s="230"/>
      <c r="B40" s="231" t="s">
        <v>20</v>
      </c>
      <c r="C40" s="78"/>
      <c r="D40" s="79"/>
      <c r="E40" s="79"/>
      <c r="F40" s="79"/>
      <c r="G40" s="79"/>
      <c r="H40" s="113"/>
      <c r="I40" s="80"/>
      <c r="J40" s="80"/>
      <c r="K40" s="81"/>
      <c r="L40" s="82">
        <v>0.25</v>
      </c>
      <c r="M40" s="83">
        <f>J40*K40*(1+L40)</f>
        <v>0</v>
      </c>
      <c r="N40" s="83">
        <f>J40*K40*L40</f>
        <v>0</v>
      </c>
      <c r="O40" s="83">
        <f>M40-N40</f>
        <v>0</v>
      </c>
      <c r="P40" s="84">
        <v>1</v>
      </c>
      <c r="Q40" s="83">
        <f>P40*M40</f>
        <v>0</v>
      </c>
      <c r="R40" s="85">
        <v>0.5</v>
      </c>
      <c r="S40" s="83">
        <f>(Q40*R40)</f>
        <v>0</v>
      </c>
      <c r="T40" s="83">
        <f>M40-S40</f>
        <v>0</v>
      </c>
      <c r="U40" s="80"/>
    </row>
    <row r="41" spans="1:23" x14ac:dyDescent="0.2">
      <c r="A41" s="230"/>
      <c r="B41" s="232"/>
      <c r="C41" s="78"/>
      <c r="D41" s="79"/>
      <c r="E41" s="79"/>
      <c r="F41" s="79"/>
      <c r="G41" s="79"/>
      <c r="H41" s="113"/>
      <c r="I41" s="80"/>
      <c r="J41" s="80"/>
      <c r="K41" s="81"/>
      <c r="L41" s="82">
        <v>0.25</v>
      </c>
      <c r="M41" s="83">
        <f t="shared" ref="M41:M50" si="14">J41*K41*(1+L41)</f>
        <v>0</v>
      </c>
      <c r="N41" s="83">
        <f t="shared" ref="N41:N50" si="15">J41*K41*L41</f>
        <v>0</v>
      </c>
      <c r="O41" s="83">
        <f t="shared" ref="O41:O50" si="16">M41-N41</f>
        <v>0</v>
      </c>
      <c r="P41" s="84">
        <v>1</v>
      </c>
      <c r="Q41" s="83">
        <f t="shared" ref="Q41:Q50" si="17">P41*M41</f>
        <v>0</v>
      </c>
      <c r="R41" s="85">
        <v>0.5</v>
      </c>
      <c r="S41" s="83">
        <f t="shared" ref="S41:S50" si="18">(Q41*R41)</f>
        <v>0</v>
      </c>
      <c r="T41" s="83">
        <f t="shared" ref="T41:T50" si="19">M41-S41</f>
        <v>0</v>
      </c>
      <c r="U41" s="80"/>
    </row>
    <row r="42" spans="1:23" x14ac:dyDescent="0.2">
      <c r="A42" s="230"/>
      <c r="B42" s="232"/>
      <c r="C42" s="78"/>
      <c r="D42" s="79"/>
      <c r="E42" s="79"/>
      <c r="F42" s="79"/>
      <c r="G42" s="79"/>
      <c r="H42" s="113"/>
      <c r="I42" s="80"/>
      <c r="J42" s="80"/>
      <c r="K42" s="81"/>
      <c r="L42" s="82">
        <v>0.25</v>
      </c>
      <c r="M42" s="83">
        <f t="shared" si="14"/>
        <v>0</v>
      </c>
      <c r="N42" s="83">
        <f t="shared" si="15"/>
        <v>0</v>
      </c>
      <c r="O42" s="83">
        <f t="shared" si="16"/>
        <v>0</v>
      </c>
      <c r="P42" s="84">
        <v>1</v>
      </c>
      <c r="Q42" s="83">
        <f t="shared" si="17"/>
        <v>0</v>
      </c>
      <c r="R42" s="85">
        <v>0.5</v>
      </c>
      <c r="S42" s="83">
        <f t="shared" si="18"/>
        <v>0</v>
      </c>
      <c r="T42" s="83">
        <f t="shared" si="19"/>
        <v>0</v>
      </c>
      <c r="U42" s="80"/>
    </row>
    <row r="43" spans="1:23" x14ac:dyDescent="0.2">
      <c r="A43" s="230"/>
      <c r="B43" s="232"/>
      <c r="C43" s="78"/>
      <c r="D43" s="79"/>
      <c r="E43" s="79"/>
      <c r="F43" s="79"/>
      <c r="G43" s="79"/>
      <c r="H43" s="113"/>
      <c r="I43" s="80"/>
      <c r="J43" s="80"/>
      <c r="K43" s="81"/>
      <c r="L43" s="82">
        <v>0.25</v>
      </c>
      <c r="M43" s="83">
        <f t="shared" si="14"/>
        <v>0</v>
      </c>
      <c r="N43" s="83">
        <f t="shared" si="15"/>
        <v>0</v>
      </c>
      <c r="O43" s="83">
        <f t="shared" si="16"/>
        <v>0</v>
      </c>
      <c r="P43" s="84">
        <v>1</v>
      </c>
      <c r="Q43" s="83">
        <f t="shared" si="17"/>
        <v>0</v>
      </c>
      <c r="R43" s="85">
        <v>0.5</v>
      </c>
      <c r="S43" s="83">
        <f t="shared" si="18"/>
        <v>0</v>
      </c>
      <c r="T43" s="83">
        <f t="shared" si="19"/>
        <v>0</v>
      </c>
      <c r="U43" s="80"/>
    </row>
    <row r="44" spans="1:23" x14ac:dyDescent="0.2">
      <c r="A44" s="230"/>
      <c r="B44" s="232"/>
      <c r="C44" s="78"/>
      <c r="D44" s="79"/>
      <c r="E44" s="79"/>
      <c r="F44" s="79"/>
      <c r="G44" s="79"/>
      <c r="H44" s="113"/>
      <c r="I44" s="80"/>
      <c r="J44" s="80"/>
      <c r="K44" s="81"/>
      <c r="L44" s="82">
        <v>0.25</v>
      </c>
      <c r="M44" s="83">
        <f t="shared" si="14"/>
        <v>0</v>
      </c>
      <c r="N44" s="83">
        <f t="shared" si="15"/>
        <v>0</v>
      </c>
      <c r="O44" s="83">
        <f t="shared" si="16"/>
        <v>0</v>
      </c>
      <c r="P44" s="84">
        <v>1</v>
      </c>
      <c r="Q44" s="83">
        <f t="shared" si="17"/>
        <v>0</v>
      </c>
      <c r="R44" s="85">
        <v>0.5</v>
      </c>
      <c r="S44" s="83">
        <f t="shared" si="18"/>
        <v>0</v>
      </c>
      <c r="T44" s="83">
        <f t="shared" si="19"/>
        <v>0</v>
      </c>
      <c r="U44" s="80"/>
    </row>
    <row r="45" spans="1:23" x14ac:dyDescent="0.2">
      <c r="A45" s="230"/>
      <c r="B45" s="232"/>
      <c r="C45" s="78"/>
      <c r="D45" s="79"/>
      <c r="E45" s="79"/>
      <c r="F45" s="79"/>
      <c r="G45" s="79"/>
      <c r="H45" s="113"/>
      <c r="I45" s="80"/>
      <c r="J45" s="80"/>
      <c r="K45" s="81"/>
      <c r="L45" s="82">
        <v>0.25</v>
      </c>
      <c r="M45" s="83">
        <f t="shared" si="14"/>
        <v>0</v>
      </c>
      <c r="N45" s="83">
        <f t="shared" si="15"/>
        <v>0</v>
      </c>
      <c r="O45" s="83">
        <f t="shared" si="16"/>
        <v>0</v>
      </c>
      <c r="P45" s="84">
        <v>1</v>
      </c>
      <c r="Q45" s="83">
        <f t="shared" si="17"/>
        <v>0</v>
      </c>
      <c r="R45" s="85">
        <v>0.5</v>
      </c>
      <c r="S45" s="83">
        <f t="shared" si="18"/>
        <v>0</v>
      </c>
      <c r="T45" s="83">
        <f t="shared" si="19"/>
        <v>0</v>
      </c>
      <c r="U45" s="80"/>
    </row>
    <row r="46" spans="1:23" x14ac:dyDescent="0.2">
      <c r="A46" s="230"/>
      <c r="B46" s="232"/>
      <c r="C46" s="78"/>
      <c r="D46" s="79"/>
      <c r="E46" s="79"/>
      <c r="F46" s="79"/>
      <c r="G46" s="79"/>
      <c r="H46" s="113"/>
      <c r="I46" s="80"/>
      <c r="J46" s="80"/>
      <c r="K46" s="81"/>
      <c r="L46" s="82">
        <v>0.25</v>
      </c>
      <c r="M46" s="83">
        <f t="shared" si="14"/>
        <v>0</v>
      </c>
      <c r="N46" s="83">
        <f t="shared" si="15"/>
        <v>0</v>
      </c>
      <c r="O46" s="83">
        <f t="shared" si="16"/>
        <v>0</v>
      </c>
      <c r="P46" s="84">
        <v>1</v>
      </c>
      <c r="Q46" s="83">
        <f t="shared" si="17"/>
        <v>0</v>
      </c>
      <c r="R46" s="85">
        <v>0.5</v>
      </c>
      <c r="S46" s="83">
        <f t="shared" si="18"/>
        <v>0</v>
      </c>
      <c r="T46" s="83">
        <f t="shared" si="19"/>
        <v>0</v>
      </c>
      <c r="U46" s="80"/>
    </row>
    <row r="47" spans="1:23" x14ac:dyDescent="0.2">
      <c r="A47" s="230"/>
      <c r="B47" s="232"/>
      <c r="C47" s="78"/>
      <c r="D47" s="79"/>
      <c r="E47" s="79"/>
      <c r="F47" s="79"/>
      <c r="G47" s="79"/>
      <c r="H47" s="113"/>
      <c r="I47" s="80"/>
      <c r="J47" s="80"/>
      <c r="K47" s="81"/>
      <c r="L47" s="82">
        <v>0.25</v>
      </c>
      <c r="M47" s="83">
        <f t="shared" si="14"/>
        <v>0</v>
      </c>
      <c r="N47" s="83">
        <f t="shared" si="15"/>
        <v>0</v>
      </c>
      <c r="O47" s="83">
        <f t="shared" si="16"/>
        <v>0</v>
      </c>
      <c r="P47" s="84">
        <v>1</v>
      </c>
      <c r="Q47" s="83">
        <f t="shared" si="17"/>
        <v>0</v>
      </c>
      <c r="R47" s="85">
        <v>0.5</v>
      </c>
      <c r="S47" s="83">
        <f t="shared" si="18"/>
        <v>0</v>
      </c>
      <c r="T47" s="83">
        <f t="shared" si="19"/>
        <v>0</v>
      </c>
      <c r="U47" s="80"/>
    </row>
    <row r="48" spans="1:23" x14ac:dyDescent="0.2">
      <c r="A48" s="230"/>
      <c r="B48" s="232"/>
      <c r="C48" s="78"/>
      <c r="D48" s="79"/>
      <c r="E48" s="79"/>
      <c r="F48" s="79"/>
      <c r="G48" s="79"/>
      <c r="H48" s="113"/>
      <c r="I48" s="80"/>
      <c r="J48" s="80"/>
      <c r="K48" s="81"/>
      <c r="L48" s="82">
        <v>0.25</v>
      </c>
      <c r="M48" s="83">
        <f t="shared" si="14"/>
        <v>0</v>
      </c>
      <c r="N48" s="83">
        <f t="shared" si="15"/>
        <v>0</v>
      </c>
      <c r="O48" s="83">
        <f t="shared" si="16"/>
        <v>0</v>
      </c>
      <c r="P48" s="84">
        <v>1</v>
      </c>
      <c r="Q48" s="83">
        <f t="shared" si="17"/>
        <v>0</v>
      </c>
      <c r="R48" s="85">
        <v>0.5</v>
      </c>
      <c r="S48" s="83">
        <f t="shared" si="18"/>
        <v>0</v>
      </c>
      <c r="T48" s="83">
        <f t="shared" si="19"/>
        <v>0</v>
      </c>
      <c r="U48" s="80"/>
    </row>
    <row r="49" spans="1:21" x14ac:dyDescent="0.2">
      <c r="A49" s="230"/>
      <c r="B49" s="232"/>
      <c r="C49" s="78"/>
      <c r="D49" s="79"/>
      <c r="E49" s="79"/>
      <c r="F49" s="79"/>
      <c r="G49" s="79"/>
      <c r="H49" s="113"/>
      <c r="I49" s="80"/>
      <c r="J49" s="80"/>
      <c r="K49" s="81"/>
      <c r="L49" s="82">
        <v>0.25</v>
      </c>
      <c r="M49" s="83">
        <f t="shared" si="14"/>
        <v>0</v>
      </c>
      <c r="N49" s="83">
        <f t="shared" si="15"/>
        <v>0</v>
      </c>
      <c r="O49" s="83">
        <f t="shared" si="16"/>
        <v>0</v>
      </c>
      <c r="P49" s="84">
        <v>1</v>
      </c>
      <c r="Q49" s="83">
        <f t="shared" si="17"/>
        <v>0</v>
      </c>
      <c r="R49" s="85">
        <v>0.5</v>
      </c>
      <c r="S49" s="83">
        <f t="shared" si="18"/>
        <v>0</v>
      </c>
      <c r="T49" s="83">
        <f t="shared" si="19"/>
        <v>0</v>
      </c>
      <c r="U49" s="80"/>
    </row>
    <row r="50" spans="1:21" x14ac:dyDescent="0.2">
      <c r="A50" s="230"/>
      <c r="B50" s="232"/>
      <c r="C50" s="78"/>
      <c r="D50" s="79"/>
      <c r="E50" s="79"/>
      <c r="F50" s="79"/>
      <c r="G50" s="79"/>
      <c r="H50" s="113"/>
      <c r="I50" s="80"/>
      <c r="J50" s="80"/>
      <c r="K50" s="81"/>
      <c r="L50" s="82">
        <v>0.25</v>
      </c>
      <c r="M50" s="83">
        <f t="shared" si="14"/>
        <v>0</v>
      </c>
      <c r="N50" s="83">
        <f t="shared" si="15"/>
        <v>0</v>
      </c>
      <c r="O50" s="83">
        <f t="shared" si="16"/>
        <v>0</v>
      </c>
      <c r="P50" s="84">
        <v>1</v>
      </c>
      <c r="Q50" s="83">
        <f t="shared" si="17"/>
        <v>0</v>
      </c>
      <c r="R50" s="85">
        <v>0.5</v>
      </c>
      <c r="S50" s="83">
        <f t="shared" si="18"/>
        <v>0</v>
      </c>
      <c r="T50" s="83">
        <f t="shared" si="19"/>
        <v>0</v>
      </c>
      <c r="U50" s="80"/>
    </row>
    <row r="51" spans="1:21" x14ac:dyDescent="0.2">
      <c r="A51" s="230"/>
      <c r="B51" s="232"/>
      <c r="C51" s="78"/>
      <c r="D51" s="91"/>
      <c r="E51" s="91"/>
      <c r="F51" s="91"/>
      <c r="G51" s="91"/>
      <c r="H51" s="113"/>
      <c r="I51" s="80"/>
      <c r="J51" s="80"/>
      <c r="K51" s="81"/>
      <c r="L51" s="82">
        <v>0.25</v>
      </c>
      <c r="M51" s="83">
        <f>J51*K51*(1+L51)</f>
        <v>0</v>
      </c>
      <c r="N51" s="83">
        <f>J51*K51*L51</f>
        <v>0</v>
      </c>
      <c r="O51" s="83">
        <f>M51-N51</f>
        <v>0</v>
      </c>
      <c r="P51" s="84">
        <v>1</v>
      </c>
      <c r="Q51" s="83">
        <f>P51*M51</f>
        <v>0</v>
      </c>
      <c r="R51" s="85">
        <v>0.5</v>
      </c>
      <c r="S51" s="83">
        <f>(Q51*R51)</f>
        <v>0</v>
      </c>
      <c r="T51" s="83">
        <f>M51-S51</f>
        <v>0</v>
      </c>
      <c r="U51" s="80"/>
    </row>
    <row r="52" spans="1:21" x14ac:dyDescent="0.2">
      <c r="A52" s="230"/>
      <c r="B52" s="232"/>
      <c r="C52" s="78"/>
      <c r="D52" s="79"/>
      <c r="E52" s="79"/>
      <c r="F52" s="79"/>
      <c r="G52" s="79"/>
      <c r="H52" s="113"/>
      <c r="I52" s="80"/>
      <c r="J52" s="80"/>
      <c r="K52" s="81"/>
      <c r="L52" s="82">
        <v>0.25</v>
      </c>
      <c r="M52" s="83">
        <f>J52*K52*(1+L52)</f>
        <v>0</v>
      </c>
      <c r="N52" s="83">
        <f>J52*K52*L52</f>
        <v>0</v>
      </c>
      <c r="O52" s="83">
        <f>M52-N52</f>
        <v>0</v>
      </c>
      <c r="P52" s="84">
        <v>1</v>
      </c>
      <c r="Q52" s="83">
        <f>P52*M52</f>
        <v>0</v>
      </c>
      <c r="R52" s="85">
        <v>0.5</v>
      </c>
      <c r="S52" s="83">
        <f>(Q52*R52)</f>
        <v>0</v>
      </c>
      <c r="T52" s="83">
        <f>M52-S52</f>
        <v>0</v>
      </c>
      <c r="U52" s="80"/>
    </row>
    <row r="53" spans="1:21" x14ac:dyDescent="0.2">
      <c r="A53" s="230"/>
      <c r="B53" s="232"/>
      <c r="C53" s="78"/>
      <c r="D53" s="79"/>
      <c r="E53" s="79"/>
      <c r="F53" s="79"/>
      <c r="G53" s="79"/>
      <c r="H53" s="113"/>
      <c r="I53" s="80"/>
      <c r="J53" s="80"/>
      <c r="K53" s="81"/>
      <c r="L53" s="82">
        <v>0.25</v>
      </c>
      <c r="M53" s="83">
        <f>J53*K53*(1+L53)</f>
        <v>0</v>
      </c>
      <c r="N53" s="83">
        <f>J53*K53*L53</f>
        <v>0</v>
      </c>
      <c r="O53" s="83">
        <f>M53-N53</f>
        <v>0</v>
      </c>
      <c r="P53" s="84">
        <v>1</v>
      </c>
      <c r="Q53" s="83">
        <f>P53*M53</f>
        <v>0</v>
      </c>
      <c r="R53" s="85">
        <v>0.5</v>
      </c>
      <c r="S53" s="83">
        <f>(Q53*R53)</f>
        <v>0</v>
      </c>
      <c r="T53" s="83">
        <f>M53-S53</f>
        <v>0</v>
      </c>
      <c r="U53" s="80"/>
    </row>
    <row r="54" spans="1:21" x14ac:dyDescent="0.2">
      <c r="A54" s="230"/>
      <c r="B54" s="232"/>
      <c r="C54" s="78"/>
      <c r="D54" s="79"/>
      <c r="E54" s="79"/>
      <c r="F54" s="79"/>
      <c r="G54" s="79"/>
      <c r="H54" s="113"/>
      <c r="I54" s="80"/>
      <c r="J54" s="80"/>
      <c r="K54" s="81"/>
      <c r="L54" s="82">
        <v>0.25</v>
      </c>
      <c r="M54" s="83">
        <f>J54*K54*(1+L54)</f>
        <v>0</v>
      </c>
      <c r="N54" s="83">
        <f>J54*K54*L54</f>
        <v>0</v>
      </c>
      <c r="O54" s="83">
        <f>M54-N54</f>
        <v>0</v>
      </c>
      <c r="P54" s="84">
        <v>1</v>
      </c>
      <c r="Q54" s="83">
        <f>P54*M54</f>
        <v>0</v>
      </c>
      <c r="R54" s="85">
        <v>0.5</v>
      </c>
      <c r="S54" s="83">
        <f>(Q54*R54)</f>
        <v>0</v>
      </c>
      <c r="T54" s="83">
        <f>M54-S54</f>
        <v>0</v>
      </c>
      <c r="U54" s="80"/>
    </row>
    <row r="55" spans="1:21" x14ac:dyDescent="0.2">
      <c r="A55" s="230"/>
      <c r="B55" s="233"/>
      <c r="C55" s="86"/>
      <c r="D55" s="87"/>
      <c r="E55" s="87"/>
      <c r="F55" s="87"/>
      <c r="G55" s="87"/>
      <c r="H55" s="87"/>
      <c r="I55" s="87"/>
      <c r="J55" s="87"/>
      <c r="K55" s="88" t="s">
        <v>73</v>
      </c>
      <c r="L55" s="89"/>
      <c r="M55" s="90">
        <f>SUM(M40:M54)</f>
        <v>0</v>
      </c>
      <c r="N55" s="90">
        <f t="shared" ref="N55:T55" si="20">SUM(N40:N54)</f>
        <v>0</v>
      </c>
      <c r="O55" s="90">
        <f t="shared" si="20"/>
        <v>0</v>
      </c>
      <c r="P55" s="89"/>
      <c r="Q55" s="90">
        <f t="shared" si="20"/>
        <v>0</v>
      </c>
      <c r="R55" s="89"/>
      <c r="S55" s="90">
        <f t="shared" si="20"/>
        <v>0</v>
      </c>
      <c r="T55" s="90">
        <f t="shared" si="20"/>
        <v>0</v>
      </c>
      <c r="U55" s="89"/>
    </row>
    <row r="56" spans="1:21" ht="18" customHeight="1" x14ac:dyDescent="0.2">
      <c r="A56" s="230"/>
      <c r="C56" s="92"/>
      <c r="D56" s="93"/>
      <c r="E56" s="93"/>
      <c r="F56" s="93"/>
      <c r="G56" s="93"/>
      <c r="H56" s="93"/>
      <c r="I56" s="93"/>
      <c r="J56" s="93"/>
      <c r="K56" s="94" t="s">
        <v>115</v>
      </c>
      <c r="L56" s="89"/>
      <c r="M56" s="90">
        <f>M55+M39+M23</f>
        <v>0</v>
      </c>
      <c r="N56" s="90">
        <f t="shared" ref="N56:T56" si="21">N55+N39+N23</f>
        <v>0</v>
      </c>
      <c r="O56" s="90">
        <f t="shared" si="21"/>
        <v>0</v>
      </c>
      <c r="P56" s="89"/>
      <c r="Q56" s="90">
        <f t="shared" si="21"/>
        <v>0</v>
      </c>
      <c r="R56" s="89"/>
      <c r="S56" s="90">
        <v>0</v>
      </c>
      <c r="T56" s="90">
        <f t="shared" si="21"/>
        <v>0</v>
      </c>
      <c r="U56" s="89"/>
    </row>
    <row r="57" spans="1:21" x14ac:dyDescent="0.2">
      <c r="C57" s="49"/>
    </row>
    <row r="58" spans="1:21" x14ac:dyDescent="0.2">
      <c r="C58" s="49"/>
    </row>
    <row r="59" spans="1:21" x14ac:dyDescent="0.2">
      <c r="C59" s="49"/>
    </row>
    <row r="60" spans="1:21" x14ac:dyDescent="0.2">
      <c r="A60" s="41"/>
      <c r="B60" s="205" t="s">
        <v>167</v>
      </c>
      <c r="C60" s="204"/>
      <c r="D60" s="205" t="s">
        <v>168</v>
      </c>
      <c r="E60" s="206"/>
    </row>
    <row r="61" spans="1:21" x14ac:dyDescent="0.2">
      <c r="A61" s="41"/>
      <c r="C61" s="49"/>
    </row>
    <row r="62" spans="1:21" x14ac:dyDescent="0.2">
      <c r="A62" s="41"/>
      <c r="C62" s="49"/>
    </row>
    <row r="63" spans="1:21" x14ac:dyDescent="0.2">
      <c r="A63" s="41"/>
      <c r="C63" s="49"/>
      <c r="D63" s="205" t="s">
        <v>169</v>
      </c>
      <c r="E63" s="207"/>
      <c r="F63" s="207"/>
    </row>
    <row r="64" spans="1:21" x14ac:dyDescent="0.2">
      <c r="A64" s="41"/>
      <c r="C64" s="49"/>
    </row>
    <row r="65" spans="1:9" x14ac:dyDescent="0.2">
      <c r="A65" s="41"/>
      <c r="C65" s="49"/>
      <c r="H65" s="41" t="s">
        <v>170</v>
      </c>
      <c r="I65" s="41" t="s">
        <v>38</v>
      </c>
    </row>
    <row r="66" spans="1:9" x14ac:dyDescent="0.2">
      <c r="A66" s="41"/>
      <c r="C66" s="49"/>
      <c r="D66" s="205" t="s">
        <v>171</v>
      </c>
      <c r="E66" s="207"/>
      <c r="F66" s="207"/>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xr:uid="{00000000-0002-0000-0200-000000000000}">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RM!$B$4:$B$7</xm:f>
          </x14:formula1>
          <xm:sqref>L24:L38 L8:L22 L40:L54</xm:sqref>
        </x14:dataValidation>
        <x14:dataValidation type="list" allowBlank="1" showInputMessage="1" showErrorMessage="1" xr:uid="{00000000-0002-0000-0200-000002000000}">
          <x14:formula1>
            <xm:f>RM!$B$8:$B$9</xm:f>
          </x14:formula1>
          <xm:sqref>P24:P38 P8:P22 P40:P54</xm:sqref>
        </x14:dataValidation>
        <x14:dataValidation type="list" allowBlank="1" showInputMessage="1" showErrorMessage="1" xr:uid="{00000000-0002-0000-0200-000004000000}">
          <x14:formula1>
            <xm:f>RM!$B$1:$B$3</xm:f>
          </x14:formula1>
          <xm:sqref>R24:R38 R8:R22 R40:R54</xm:sqref>
        </x14:dataValidation>
        <x14:dataValidation type="list" allowBlank="1" showInputMessage="1" showErrorMessage="1" xr:uid="{00000000-0002-0000-0200-000003000000}">
          <x14:formula1>
            <xm:f>RM!$B$13:$B$26</xm:f>
          </x14:formula1>
          <xm:sqref>C8:C22 C40:C54 C24:C38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workbookViewId="0"/>
  </sheetViews>
  <sheetFormatPr defaultColWidth="8.85546875" defaultRowHeight="12.75" x14ac:dyDescent="0.2"/>
  <cols>
    <col min="1" max="1" width="8.85546875" style="65"/>
    <col min="2" max="2" width="14.140625" style="41" bestFit="1" customWidth="1"/>
    <col min="3" max="3" width="36.140625" style="41" bestFit="1" customWidth="1"/>
    <col min="4" max="7" width="18.7109375" style="41" customWidth="1"/>
    <col min="8" max="8" width="12.7109375" style="41" customWidth="1"/>
    <col min="9" max="9" width="8.28515625" style="41" bestFit="1" customWidth="1"/>
    <col min="10" max="10" width="8.5703125" style="41" bestFit="1" customWidth="1"/>
    <col min="11" max="11" width="15.28515625" style="41" customWidth="1"/>
    <col min="12" max="12" width="7" style="41" customWidth="1"/>
    <col min="13" max="15" width="12.7109375" style="41" customWidth="1"/>
    <col min="16" max="16" width="10" style="41" customWidth="1"/>
    <col min="17" max="17" width="11.28515625" style="41" bestFit="1" customWidth="1"/>
    <col min="18" max="18" width="14" style="66" customWidth="1"/>
    <col min="19" max="19" width="16.7109375" style="41" customWidth="1"/>
    <col min="20" max="20" width="12.5703125" style="41" customWidth="1"/>
    <col min="21" max="21" width="25.28515625" style="41" customWidth="1"/>
    <col min="22" max="22" width="8.85546875" style="41"/>
    <col min="23" max="23" width="8.85546875" style="41" hidden="1" customWidth="1"/>
    <col min="24" max="16384" width="8.85546875" style="41"/>
  </cols>
  <sheetData>
    <row r="1" spans="1:23" ht="13.5" thickBot="1" x14ac:dyDescent="0.25">
      <c r="A1" s="65" t="s">
        <v>217</v>
      </c>
    </row>
    <row r="2" spans="1:23" x14ac:dyDescent="0.2">
      <c r="A2" s="121" t="s">
        <v>16</v>
      </c>
      <c r="B2" s="67"/>
      <c r="C2" s="225"/>
      <c r="D2" s="225"/>
      <c r="E2" s="225"/>
      <c r="F2" s="225"/>
      <c r="G2" s="225"/>
      <c r="H2" s="225"/>
      <c r="I2" s="225"/>
      <c r="J2" s="225"/>
      <c r="K2" s="226"/>
    </row>
    <row r="3" spans="1:23" x14ac:dyDescent="0.2">
      <c r="A3" s="122" t="s">
        <v>17</v>
      </c>
      <c r="B3" s="68"/>
      <c r="C3" s="227"/>
      <c r="D3" s="228"/>
      <c r="E3" s="228"/>
      <c r="F3" s="228"/>
      <c r="G3" s="228"/>
      <c r="H3" s="228"/>
      <c r="I3" s="228"/>
      <c r="J3" s="228"/>
      <c r="K3" s="229"/>
    </row>
    <row r="4" spans="1:23" ht="13.5" thickBot="1" x14ac:dyDescent="0.25">
      <c r="A4" s="123" t="s">
        <v>37</v>
      </c>
      <c r="B4" s="69"/>
      <c r="C4" s="221" t="s">
        <v>38</v>
      </c>
      <c r="D4" s="221"/>
      <c r="E4" s="221"/>
      <c r="F4" s="221"/>
      <c r="G4" s="221"/>
      <c r="H4" s="221"/>
      <c r="I4" s="221"/>
      <c r="J4" s="221"/>
      <c r="K4" s="222"/>
    </row>
    <row r="6" spans="1:23" ht="26.45" customHeight="1" x14ac:dyDescent="0.2">
      <c r="A6" s="70" t="s">
        <v>92</v>
      </c>
      <c r="B6" s="71"/>
      <c r="C6" s="71"/>
      <c r="D6" s="71"/>
      <c r="E6" s="71"/>
      <c r="F6" s="71"/>
      <c r="G6" s="71"/>
      <c r="H6" s="71"/>
      <c r="I6" s="71"/>
      <c r="J6" s="72"/>
      <c r="K6" s="223" t="s">
        <v>180</v>
      </c>
      <c r="L6" s="223"/>
      <c r="M6" s="223"/>
      <c r="N6" s="223"/>
      <c r="O6" s="223"/>
      <c r="P6" s="223"/>
      <c r="Q6" s="223"/>
      <c r="R6" s="223"/>
      <c r="S6" s="223"/>
      <c r="T6" s="223"/>
      <c r="U6" s="224"/>
    </row>
    <row r="7" spans="1:23" s="134" customFormat="1" ht="51" x14ac:dyDescent="0.2">
      <c r="A7" s="73" t="s">
        <v>14</v>
      </c>
      <c r="B7" s="74" t="s">
        <v>15</v>
      </c>
      <c r="C7" s="74" t="s">
        <v>40</v>
      </c>
      <c r="D7" s="74" t="s">
        <v>21</v>
      </c>
      <c r="E7" s="74" t="s">
        <v>22</v>
      </c>
      <c r="F7" s="74" t="s">
        <v>23</v>
      </c>
      <c r="G7" s="74" t="s">
        <v>25</v>
      </c>
      <c r="H7" s="124" t="s">
        <v>110</v>
      </c>
      <c r="I7" s="132" t="s">
        <v>26</v>
      </c>
      <c r="J7" s="132" t="s">
        <v>27</v>
      </c>
      <c r="K7" s="74" t="s">
        <v>28</v>
      </c>
      <c r="L7" s="74" t="s">
        <v>8</v>
      </c>
      <c r="M7" s="75" t="s">
        <v>29</v>
      </c>
      <c r="N7" s="75" t="s">
        <v>30</v>
      </c>
      <c r="O7" s="75" t="s">
        <v>24</v>
      </c>
      <c r="P7" s="75" t="s">
        <v>32</v>
      </c>
      <c r="Q7" s="75" t="s">
        <v>10</v>
      </c>
      <c r="R7" s="76" t="s">
        <v>33</v>
      </c>
      <c r="S7" s="75" t="s">
        <v>119</v>
      </c>
      <c r="T7" s="75" t="s">
        <v>31</v>
      </c>
      <c r="U7" s="133" t="s">
        <v>39</v>
      </c>
    </row>
    <row r="8" spans="1:23" x14ac:dyDescent="0.2">
      <c r="A8" s="230" t="s">
        <v>45</v>
      </c>
      <c r="B8" s="230" t="s">
        <v>18</v>
      </c>
      <c r="C8" s="78"/>
      <c r="D8" s="79"/>
      <c r="E8" s="79"/>
      <c r="F8" s="79"/>
      <c r="G8" s="108"/>
      <c r="H8" s="108">
        <v>1</v>
      </c>
      <c r="I8" s="80"/>
      <c r="J8" s="80"/>
      <c r="K8" s="81"/>
      <c r="L8" s="82">
        <v>0.25</v>
      </c>
      <c r="M8" s="83">
        <f>J8*K8*(1+L8)</f>
        <v>0</v>
      </c>
      <c r="N8" s="83">
        <f>J8*K8*L8</f>
        <v>0</v>
      </c>
      <c r="O8" s="83">
        <f>M8-N8</f>
        <v>0</v>
      </c>
      <c r="P8" s="84">
        <v>1</v>
      </c>
      <c r="Q8" s="83">
        <f>P8*M8</f>
        <v>0</v>
      </c>
      <c r="R8" s="85">
        <v>0.5</v>
      </c>
      <c r="S8" s="83">
        <f>(Q8*R8)</f>
        <v>0</v>
      </c>
      <c r="T8" s="83">
        <f>M8-S8</f>
        <v>0</v>
      </c>
      <c r="U8" s="80"/>
    </row>
    <row r="9" spans="1:23" x14ac:dyDescent="0.2">
      <c r="A9" s="230"/>
      <c r="B9" s="230"/>
      <c r="C9" s="78"/>
      <c r="D9" s="79"/>
      <c r="E9" s="79"/>
      <c r="F9" s="79"/>
      <c r="G9" s="108"/>
      <c r="H9" s="108"/>
      <c r="I9" s="80"/>
      <c r="J9" s="80"/>
      <c r="K9" s="81"/>
      <c r="L9" s="82">
        <v>0.25</v>
      </c>
      <c r="M9" s="83">
        <f>J9*K9*(1+L9)</f>
        <v>0</v>
      </c>
      <c r="N9" s="83">
        <f>J9*K9*L9</f>
        <v>0</v>
      </c>
      <c r="O9" s="83">
        <f>M9-N9</f>
        <v>0</v>
      </c>
      <c r="P9" s="84">
        <v>1</v>
      </c>
      <c r="Q9" s="83">
        <f t="shared" ref="Q9:Q24" si="0">P9*M9</f>
        <v>0</v>
      </c>
      <c r="R9" s="85">
        <v>0.5</v>
      </c>
      <c r="S9" s="83">
        <f>(Q9*R9)</f>
        <v>0</v>
      </c>
      <c r="T9" s="83">
        <f>M9-S9</f>
        <v>0</v>
      </c>
      <c r="U9" s="80"/>
      <c r="W9" s="41" t="s">
        <v>1</v>
      </c>
    </row>
    <row r="10" spans="1:23" x14ac:dyDescent="0.2">
      <c r="A10" s="230"/>
      <c r="B10" s="230"/>
      <c r="C10" s="78"/>
      <c r="D10" s="79"/>
      <c r="E10" s="79"/>
      <c r="F10" s="79"/>
      <c r="G10" s="108"/>
      <c r="H10" s="108"/>
      <c r="I10" s="80"/>
      <c r="J10" s="80"/>
      <c r="K10" s="81"/>
      <c r="L10" s="82">
        <v>0.25</v>
      </c>
      <c r="M10" s="83">
        <f>J10*K10*(1+L10)</f>
        <v>0</v>
      </c>
      <c r="N10" s="83">
        <f>J10*K10*L10</f>
        <v>0</v>
      </c>
      <c r="O10" s="83">
        <f>M10-N10</f>
        <v>0</v>
      </c>
      <c r="P10" s="84">
        <v>1</v>
      </c>
      <c r="Q10" s="83">
        <f t="shared" si="0"/>
        <v>0</v>
      </c>
      <c r="R10" s="85">
        <v>0.5</v>
      </c>
      <c r="S10" s="83">
        <f>(Q10*R10)</f>
        <v>0</v>
      </c>
      <c r="T10" s="83">
        <f>M10-S10</f>
        <v>0</v>
      </c>
      <c r="U10" s="80"/>
      <c r="W10" s="41" t="s">
        <v>2</v>
      </c>
    </row>
    <row r="11" spans="1:23" x14ac:dyDescent="0.2">
      <c r="A11" s="230"/>
      <c r="B11" s="230"/>
      <c r="C11" s="78"/>
      <c r="D11" s="79"/>
      <c r="E11" s="79"/>
      <c r="F11" s="79"/>
      <c r="G11" s="108"/>
      <c r="H11" s="108"/>
      <c r="I11" s="80"/>
      <c r="J11" s="80"/>
      <c r="K11" s="81"/>
      <c r="L11" s="82">
        <v>0.25</v>
      </c>
      <c r="M11" s="83">
        <f>J11*K11*(1+L11)</f>
        <v>0</v>
      </c>
      <c r="N11" s="83">
        <f>J11*K11*L11</f>
        <v>0</v>
      </c>
      <c r="O11" s="83">
        <f>M11-N11</f>
        <v>0</v>
      </c>
      <c r="P11" s="84">
        <v>1</v>
      </c>
      <c r="Q11" s="83">
        <f t="shared" si="0"/>
        <v>0</v>
      </c>
      <c r="R11" s="85">
        <v>0.5</v>
      </c>
      <c r="S11" s="83">
        <f>(Q11*R11)</f>
        <v>0</v>
      </c>
      <c r="T11" s="83">
        <f>M11-S11</f>
        <v>0</v>
      </c>
      <c r="U11" s="80"/>
      <c r="W11" s="41" t="s">
        <v>0</v>
      </c>
    </row>
    <row r="12" spans="1:23" x14ac:dyDescent="0.2">
      <c r="A12" s="230"/>
      <c r="B12" s="230"/>
      <c r="C12" s="78"/>
      <c r="D12" s="79"/>
      <c r="E12" s="79"/>
      <c r="F12" s="79"/>
      <c r="G12" s="108"/>
      <c r="H12" s="108"/>
      <c r="I12" s="80"/>
      <c r="J12" s="80"/>
      <c r="K12" s="81"/>
      <c r="L12" s="82">
        <v>0.25</v>
      </c>
      <c r="M12" s="83">
        <f>J12*K12*(1+L12)</f>
        <v>0</v>
      </c>
      <c r="N12" s="83">
        <f>J12*K12*L12</f>
        <v>0</v>
      </c>
      <c r="O12" s="83">
        <f>M12-N12</f>
        <v>0</v>
      </c>
      <c r="P12" s="84">
        <v>1</v>
      </c>
      <c r="Q12" s="83">
        <f t="shared" si="0"/>
        <v>0</v>
      </c>
      <c r="R12" s="85">
        <v>0.5</v>
      </c>
      <c r="S12" s="83">
        <f>(Q12*R12)</f>
        <v>0</v>
      </c>
      <c r="T12" s="83">
        <f>M12-S12</f>
        <v>0</v>
      </c>
      <c r="U12" s="80"/>
      <c r="W12" s="41" t="s">
        <v>4</v>
      </c>
    </row>
    <row r="13" spans="1:23" x14ac:dyDescent="0.2">
      <c r="A13" s="230"/>
      <c r="B13" s="230"/>
      <c r="C13" s="86"/>
      <c r="D13" s="87"/>
      <c r="E13" s="87"/>
      <c r="F13" s="87"/>
      <c r="G13" s="87"/>
      <c r="H13" s="87"/>
      <c r="I13" s="87"/>
      <c r="J13" s="87"/>
      <c r="K13" s="88" t="s">
        <v>73</v>
      </c>
      <c r="L13" s="89"/>
      <c r="M13" s="90">
        <f>SUM(M8:M12)</f>
        <v>0</v>
      </c>
      <c r="N13" s="90">
        <f t="shared" ref="N13:T13" si="1">SUM(N8:N12)</f>
        <v>0</v>
      </c>
      <c r="O13" s="90">
        <f t="shared" si="1"/>
        <v>0</v>
      </c>
      <c r="P13" s="89"/>
      <c r="Q13" s="90">
        <f t="shared" si="1"/>
        <v>0</v>
      </c>
      <c r="R13" s="89"/>
      <c r="S13" s="90">
        <f t="shared" si="1"/>
        <v>0</v>
      </c>
      <c r="T13" s="90">
        <f t="shared" si="1"/>
        <v>0</v>
      </c>
      <c r="U13" s="89"/>
      <c r="W13" s="41" t="s">
        <v>3</v>
      </c>
    </row>
    <row r="14" spans="1:23" x14ac:dyDescent="0.2">
      <c r="A14" s="230"/>
      <c r="B14" s="231" t="s">
        <v>19</v>
      </c>
      <c r="C14" s="78"/>
      <c r="D14" s="79"/>
      <c r="E14" s="79"/>
      <c r="F14" s="79"/>
      <c r="G14" s="108"/>
      <c r="H14" s="108"/>
      <c r="I14" s="80"/>
      <c r="J14" s="80"/>
      <c r="K14" s="81"/>
      <c r="L14" s="82">
        <v>0.25</v>
      </c>
      <c r="M14" s="83">
        <f>J14*K14*(1+L14)</f>
        <v>0</v>
      </c>
      <c r="N14" s="83">
        <f>J14*K14*L14</f>
        <v>0</v>
      </c>
      <c r="O14" s="83">
        <f>M14-N14</f>
        <v>0</v>
      </c>
      <c r="P14" s="84">
        <v>1</v>
      </c>
      <c r="Q14" s="83">
        <f t="shared" si="0"/>
        <v>0</v>
      </c>
      <c r="R14" s="85">
        <v>0.5</v>
      </c>
      <c r="S14" s="83">
        <f>(Q14*R14)</f>
        <v>0</v>
      </c>
      <c r="T14" s="83">
        <f>M14-S14</f>
        <v>0</v>
      </c>
      <c r="U14" s="80"/>
      <c r="W14" s="41" t="s">
        <v>5</v>
      </c>
    </row>
    <row r="15" spans="1:23" x14ac:dyDescent="0.2">
      <c r="A15" s="230"/>
      <c r="B15" s="232"/>
      <c r="C15" s="78"/>
      <c r="D15" s="79"/>
      <c r="E15" s="79"/>
      <c r="F15" s="79"/>
      <c r="G15" s="108"/>
      <c r="H15" s="108"/>
      <c r="I15" s="80"/>
      <c r="J15" s="80"/>
      <c r="K15" s="81"/>
      <c r="L15" s="82">
        <v>0.25</v>
      </c>
      <c r="M15" s="83">
        <f>J15*K15*(1+L15)</f>
        <v>0</v>
      </c>
      <c r="N15" s="83">
        <f>J15*K15*L15</f>
        <v>0</v>
      </c>
      <c r="O15" s="83">
        <f>M15-N15</f>
        <v>0</v>
      </c>
      <c r="P15" s="84">
        <v>1</v>
      </c>
      <c r="Q15" s="83">
        <f t="shared" si="0"/>
        <v>0</v>
      </c>
      <c r="R15" s="85">
        <v>0.5</v>
      </c>
      <c r="S15" s="83">
        <f>(Q15*R15)</f>
        <v>0</v>
      </c>
      <c r="T15" s="83">
        <f>M15-S15</f>
        <v>0</v>
      </c>
      <c r="U15" s="80"/>
      <c r="W15" s="41" t="s">
        <v>7</v>
      </c>
    </row>
    <row r="16" spans="1:23" x14ac:dyDescent="0.2">
      <c r="A16" s="230"/>
      <c r="B16" s="232"/>
      <c r="C16" s="78"/>
      <c r="D16" s="79"/>
      <c r="E16" s="79"/>
      <c r="F16" s="79"/>
      <c r="G16" s="108"/>
      <c r="H16" s="108"/>
      <c r="I16" s="80"/>
      <c r="J16" s="80"/>
      <c r="K16" s="81"/>
      <c r="L16" s="82">
        <v>0.25</v>
      </c>
      <c r="M16" s="83">
        <f>J16*K16*(1+L16)</f>
        <v>0</v>
      </c>
      <c r="N16" s="83">
        <f>J16*K16*L16</f>
        <v>0</v>
      </c>
      <c r="O16" s="83">
        <f>M16-N16</f>
        <v>0</v>
      </c>
      <c r="P16" s="84">
        <v>1</v>
      </c>
      <c r="Q16" s="83">
        <f t="shared" si="0"/>
        <v>0</v>
      </c>
      <c r="R16" s="85">
        <v>0.5</v>
      </c>
      <c r="S16" s="83">
        <f>(Q16*R16)</f>
        <v>0</v>
      </c>
      <c r="T16" s="83">
        <f>M16-S16</f>
        <v>0</v>
      </c>
      <c r="U16" s="80"/>
      <c r="W16" s="41" t="s">
        <v>6</v>
      </c>
    </row>
    <row r="17" spans="1:21" x14ac:dyDescent="0.2">
      <c r="A17" s="230"/>
      <c r="B17" s="232"/>
      <c r="C17" s="78"/>
      <c r="D17" s="79"/>
      <c r="E17" s="79"/>
      <c r="F17" s="79"/>
      <c r="G17" s="108"/>
      <c r="H17" s="108"/>
      <c r="I17" s="80"/>
      <c r="J17" s="80"/>
      <c r="K17" s="81"/>
      <c r="L17" s="82">
        <v>0.25</v>
      </c>
      <c r="M17" s="83">
        <f>J17*K17*(1+L17)</f>
        <v>0</v>
      </c>
      <c r="N17" s="83">
        <f>J17*K17*L17</f>
        <v>0</v>
      </c>
      <c r="O17" s="83">
        <f>M17-N17</f>
        <v>0</v>
      </c>
      <c r="P17" s="84">
        <v>1</v>
      </c>
      <c r="Q17" s="83">
        <f t="shared" si="0"/>
        <v>0</v>
      </c>
      <c r="R17" s="85">
        <v>0.5</v>
      </c>
      <c r="S17" s="83">
        <f>(Q17*R17)</f>
        <v>0</v>
      </c>
      <c r="T17" s="83">
        <f>M17-S17</f>
        <v>0</v>
      </c>
      <c r="U17" s="80"/>
    </row>
    <row r="18" spans="1:21" x14ac:dyDescent="0.2">
      <c r="A18" s="230"/>
      <c r="B18" s="232"/>
      <c r="C18" s="78"/>
      <c r="D18" s="79"/>
      <c r="E18" s="79"/>
      <c r="F18" s="79"/>
      <c r="G18" s="108"/>
      <c r="H18" s="108"/>
      <c r="I18" s="80"/>
      <c r="J18" s="80"/>
      <c r="K18" s="81"/>
      <c r="L18" s="82">
        <v>0.25</v>
      </c>
      <c r="M18" s="83">
        <f>J18*K18*(1+L18)</f>
        <v>0</v>
      </c>
      <c r="N18" s="83">
        <f>J18*K18*L18</f>
        <v>0</v>
      </c>
      <c r="O18" s="83">
        <f>M18-N18</f>
        <v>0</v>
      </c>
      <c r="P18" s="84">
        <v>1</v>
      </c>
      <c r="Q18" s="83">
        <f t="shared" si="0"/>
        <v>0</v>
      </c>
      <c r="R18" s="85">
        <v>0.5</v>
      </c>
      <c r="S18" s="83">
        <f>(Q18*R18)</f>
        <v>0</v>
      </c>
      <c r="T18" s="83">
        <f>M18-S18</f>
        <v>0</v>
      </c>
      <c r="U18" s="80"/>
    </row>
    <row r="19" spans="1:21" x14ac:dyDescent="0.2">
      <c r="A19" s="230"/>
      <c r="B19" s="233"/>
      <c r="C19" s="86"/>
      <c r="D19" s="87"/>
      <c r="E19" s="87"/>
      <c r="F19" s="87"/>
      <c r="G19" s="87"/>
      <c r="H19" s="87"/>
      <c r="I19" s="87"/>
      <c r="J19" s="87"/>
      <c r="K19" s="88" t="s">
        <v>73</v>
      </c>
      <c r="L19" s="89"/>
      <c r="M19" s="90">
        <f>SUM(M14:M18)</f>
        <v>0</v>
      </c>
      <c r="N19" s="90">
        <f t="shared" ref="N19:T19" si="2">SUM(N14:N18)</f>
        <v>0</v>
      </c>
      <c r="O19" s="90">
        <f t="shared" si="2"/>
        <v>0</v>
      </c>
      <c r="P19" s="89"/>
      <c r="Q19" s="90">
        <f t="shared" si="2"/>
        <v>0</v>
      </c>
      <c r="R19" s="89"/>
      <c r="S19" s="90">
        <f t="shared" si="2"/>
        <v>0</v>
      </c>
      <c r="T19" s="90">
        <f t="shared" si="2"/>
        <v>0</v>
      </c>
      <c r="U19" s="89"/>
    </row>
    <row r="20" spans="1:21" x14ac:dyDescent="0.2">
      <c r="A20" s="230"/>
      <c r="B20" s="231" t="s">
        <v>20</v>
      </c>
      <c r="C20" s="78"/>
      <c r="D20" s="79"/>
      <c r="E20" s="79"/>
      <c r="F20" s="79"/>
      <c r="G20" s="108"/>
      <c r="H20" s="108"/>
      <c r="I20" s="80"/>
      <c r="J20" s="80"/>
      <c r="K20" s="81"/>
      <c r="L20" s="82">
        <v>0.25</v>
      </c>
      <c r="M20" s="83">
        <f>J20*K20*(1+L20)</f>
        <v>0</v>
      </c>
      <c r="N20" s="83">
        <f>J20*K20*L20</f>
        <v>0</v>
      </c>
      <c r="O20" s="83">
        <f>M20-N20</f>
        <v>0</v>
      </c>
      <c r="P20" s="84">
        <v>1</v>
      </c>
      <c r="Q20" s="83">
        <f t="shared" si="0"/>
        <v>0</v>
      </c>
      <c r="R20" s="85">
        <v>0.5</v>
      </c>
      <c r="S20" s="83">
        <f>(Q20*R20)</f>
        <v>0</v>
      </c>
      <c r="T20" s="83">
        <f>M20-S20</f>
        <v>0</v>
      </c>
      <c r="U20" s="80"/>
    </row>
    <row r="21" spans="1:21" x14ac:dyDescent="0.2">
      <c r="A21" s="230"/>
      <c r="B21" s="232"/>
      <c r="C21" s="78"/>
      <c r="D21" s="91"/>
      <c r="E21" s="91"/>
      <c r="F21" s="91"/>
      <c r="G21" s="109"/>
      <c r="H21" s="108"/>
      <c r="I21" s="80"/>
      <c r="J21" s="80"/>
      <c r="K21" s="81"/>
      <c r="L21" s="82">
        <v>0.25</v>
      </c>
      <c r="M21" s="83">
        <f>J21*K21*(1+L21)</f>
        <v>0</v>
      </c>
      <c r="N21" s="83">
        <f>J21*K21*L21</f>
        <v>0</v>
      </c>
      <c r="O21" s="83">
        <f>M21-N21</f>
        <v>0</v>
      </c>
      <c r="P21" s="84">
        <v>1</v>
      </c>
      <c r="Q21" s="83">
        <f t="shared" si="0"/>
        <v>0</v>
      </c>
      <c r="R21" s="85">
        <v>0.5</v>
      </c>
      <c r="S21" s="83">
        <f>(Q21*R21)</f>
        <v>0</v>
      </c>
      <c r="T21" s="83">
        <f>M21-S21</f>
        <v>0</v>
      </c>
      <c r="U21" s="80"/>
    </row>
    <row r="22" spans="1:21" x14ac:dyDescent="0.2">
      <c r="A22" s="230"/>
      <c r="B22" s="232"/>
      <c r="C22" s="78"/>
      <c r="D22" s="79"/>
      <c r="E22" s="79"/>
      <c r="F22" s="79"/>
      <c r="G22" s="108"/>
      <c r="H22" s="108"/>
      <c r="I22" s="80"/>
      <c r="J22" s="80"/>
      <c r="K22" s="81"/>
      <c r="L22" s="82">
        <v>0.25</v>
      </c>
      <c r="M22" s="83">
        <f>J22*K22*(1+L22)</f>
        <v>0</v>
      </c>
      <c r="N22" s="83">
        <f>J22*K22*L22</f>
        <v>0</v>
      </c>
      <c r="O22" s="83">
        <f>M22-N22</f>
        <v>0</v>
      </c>
      <c r="P22" s="84">
        <v>1</v>
      </c>
      <c r="Q22" s="83">
        <f t="shared" si="0"/>
        <v>0</v>
      </c>
      <c r="R22" s="85">
        <v>0.5</v>
      </c>
      <c r="S22" s="83">
        <f>(Q22*R22)</f>
        <v>0</v>
      </c>
      <c r="T22" s="83">
        <f>M22-S22</f>
        <v>0</v>
      </c>
      <c r="U22" s="80"/>
    </row>
    <row r="23" spans="1:21" x14ac:dyDescent="0.2">
      <c r="A23" s="230"/>
      <c r="B23" s="232"/>
      <c r="C23" s="78"/>
      <c r="D23" s="79"/>
      <c r="E23" s="79"/>
      <c r="F23" s="79"/>
      <c r="G23" s="108"/>
      <c r="H23" s="108"/>
      <c r="I23" s="80"/>
      <c r="J23" s="80"/>
      <c r="K23" s="81"/>
      <c r="L23" s="82">
        <v>0.25</v>
      </c>
      <c r="M23" s="83">
        <f>J23*K23*(1+L23)</f>
        <v>0</v>
      </c>
      <c r="N23" s="83">
        <f>J23*K23*L23</f>
        <v>0</v>
      </c>
      <c r="O23" s="83">
        <f>M23-N23</f>
        <v>0</v>
      </c>
      <c r="P23" s="84">
        <v>1</v>
      </c>
      <c r="Q23" s="83">
        <f t="shared" si="0"/>
        <v>0</v>
      </c>
      <c r="R23" s="85">
        <v>0.5</v>
      </c>
      <c r="S23" s="83">
        <f>(Q23*R23)</f>
        <v>0</v>
      </c>
      <c r="T23" s="83">
        <f>M23-S23</f>
        <v>0</v>
      </c>
      <c r="U23" s="80"/>
    </row>
    <row r="24" spans="1:21" x14ac:dyDescent="0.2">
      <c r="A24" s="230"/>
      <c r="B24" s="232"/>
      <c r="C24" s="78"/>
      <c r="D24" s="79"/>
      <c r="E24" s="79"/>
      <c r="F24" s="79"/>
      <c r="G24" s="108"/>
      <c r="H24" s="108"/>
      <c r="I24" s="80"/>
      <c r="J24" s="80"/>
      <c r="K24" s="81"/>
      <c r="L24" s="82">
        <v>0.25</v>
      </c>
      <c r="M24" s="83">
        <f>J24*K24*(1+L24)</f>
        <v>0</v>
      </c>
      <c r="N24" s="83">
        <f>J24*K24*L24</f>
        <v>0</v>
      </c>
      <c r="O24" s="83">
        <f>M24-N24</f>
        <v>0</v>
      </c>
      <c r="P24" s="84">
        <v>1</v>
      </c>
      <c r="Q24" s="83">
        <f t="shared" si="0"/>
        <v>0</v>
      </c>
      <c r="R24" s="85">
        <v>0.5</v>
      </c>
      <c r="S24" s="83">
        <f>(Q24*R24)</f>
        <v>0</v>
      </c>
      <c r="T24" s="83">
        <f>M24-S24</f>
        <v>0</v>
      </c>
      <c r="U24" s="80"/>
    </row>
    <row r="25" spans="1:21" x14ac:dyDescent="0.2">
      <c r="A25" s="230"/>
      <c r="B25" s="233"/>
      <c r="C25" s="86"/>
      <c r="D25" s="87"/>
      <c r="E25" s="87"/>
      <c r="F25" s="87"/>
      <c r="G25" s="87"/>
      <c r="H25" s="87"/>
      <c r="I25" s="87"/>
      <c r="J25" s="87"/>
      <c r="K25" s="88" t="s">
        <v>73</v>
      </c>
      <c r="L25" s="89"/>
      <c r="M25" s="90">
        <f>SUM(M20:M24)</f>
        <v>0</v>
      </c>
      <c r="N25" s="90">
        <f t="shared" ref="N25:T25" si="3">SUM(N20:N24)</f>
        <v>0</v>
      </c>
      <c r="O25" s="90">
        <f t="shared" si="3"/>
        <v>0</v>
      </c>
      <c r="P25" s="89"/>
      <c r="Q25" s="90">
        <f t="shared" si="3"/>
        <v>0</v>
      </c>
      <c r="R25" s="89"/>
      <c r="S25" s="90">
        <f t="shared" si="3"/>
        <v>0</v>
      </c>
      <c r="T25" s="90">
        <f t="shared" si="3"/>
        <v>0</v>
      </c>
      <c r="U25" s="89"/>
    </row>
    <row r="26" spans="1:21" ht="18" customHeight="1" x14ac:dyDescent="0.2">
      <c r="A26" s="230"/>
      <c r="C26" s="92"/>
      <c r="D26" s="93"/>
      <c r="E26" s="93"/>
      <c r="F26" s="93"/>
      <c r="G26" s="93"/>
      <c r="H26" s="93"/>
      <c r="I26" s="93"/>
      <c r="J26" s="93"/>
      <c r="K26" s="94" t="s">
        <v>116</v>
      </c>
      <c r="L26" s="89"/>
      <c r="M26" s="90">
        <f>M25+M19+M13</f>
        <v>0</v>
      </c>
      <c r="N26" s="90">
        <f t="shared" ref="N26:T26" si="4">N25+N19+N13</f>
        <v>0</v>
      </c>
      <c r="O26" s="90">
        <f t="shared" si="4"/>
        <v>0</v>
      </c>
      <c r="P26" s="89"/>
      <c r="Q26" s="90">
        <f t="shared" si="4"/>
        <v>0</v>
      </c>
      <c r="R26" s="89"/>
      <c r="S26" s="90">
        <v>0</v>
      </c>
      <c r="T26" s="90">
        <f t="shared" si="4"/>
        <v>0</v>
      </c>
      <c r="U26" s="89"/>
    </row>
    <row r="27" spans="1:21" x14ac:dyDescent="0.2">
      <c r="C27" s="49"/>
    </row>
    <row r="28" spans="1:21" x14ac:dyDescent="0.2">
      <c r="C28" s="49"/>
    </row>
    <row r="29" spans="1:21" x14ac:dyDescent="0.2">
      <c r="C29" s="49"/>
    </row>
    <row r="30" spans="1:21" x14ac:dyDescent="0.2">
      <c r="A30" s="41"/>
      <c r="B30" s="205" t="s">
        <v>167</v>
      </c>
      <c r="C30" s="204"/>
      <c r="D30" s="205" t="s">
        <v>168</v>
      </c>
      <c r="E30" s="206"/>
    </row>
    <row r="31" spans="1:21" x14ac:dyDescent="0.2">
      <c r="A31" s="41"/>
      <c r="C31" s="49"/>
    </row>
    <row r="32" spans="1:21" x14ac:dyDescent="0.2">
      <c r="A32" s="41"/>
      <c r="C32" s="49"/>
    </row>
    <row r="33" spans="1:9" x14ac:dyDescent="0.2">
      <c r="A33" s="41"/>
      <c r="C33" s="49"/>
      <c r="D33" s="205" t="s">
        <v>169</v>
      </c>
      <c r="E33" s="207"/>
      <c r="F33" s="207"/>
    </row>
    <row r="34" spans="1:9" x14ac:dyDescent="0.2">
      <c r="A34" s="41"/>
      <c r="C34" s="49"/>
    </row>
    <row r="35" spans="1:9" x14ac:dyDescent="0.2">
      <c r="A35" s="41"/>
      <c r="C35" s="49"/>
      <c r="H35" s="41" t="s">
        <v>170</v>
      </c>
      <c r="I35" s="41" t="s">
        <v>38</v>
      </c>
    </row>
    <row r="36" spans="1:9" x14ac:dyDescent="0.2">
      <c r="A36" s="41"/>
      <c r="C36" s="49"/>
      <c r="D36" s="205" t="s">
        <v>171</v>
      </c>
      <c r="E36" s="207"/>
      <c r="F36" s="207"/>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xr:uid="{00000000-0002-0000-0400-000000000000}">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RM!$B$8:$B$9</xm:f>
          </x14:formula1>
          <xm:sqref>P14:P18 P8:P12 P20:P24</xm:sqref>
        </x14:dataValidation>
        <x14:dataValidation type="list" allowBlank="1" showInputMessage="1" showErrorMessage="1" xr:uid="{00000000-0002-0000-0400-000002000000}">
          <x14:formula1>
            <xm:f>RM!$B$4:$B$7</xm:f>
          </x14:formula1>
          <xm:sqref>L14:L18 L8:L12 L20:L24</xm:sqref>
        </x14:dataValidation>
        <x14:dataValidation type="list" allowBlank="1" showInputMessage="1" showErrorMessage="1" xr:uid="{00000000-0002-0000-0400-000003000000}">
          <x14:formula1>
            <xm:f>RM!#REF!</xm:f>
          </x14:formula1>
          <xm:sqref>H8:H12 H14:H18 H20:H24</xm:sqref>
        </x14:dataValidation>
        <x14:dataValidation type="list" allowBlank="1" showInputMessage="1" showErrorMessage="1" xr:uid="{00000000-0002-0000-0400-000005000000}">
          <x14:formula1>
            <xm:f>RM!$B$1:$B$3</xm:f>
          </x14:formula1>
          <xm:sqref>R14:R18 R8:R12 R20:R24</xm:sqref>
        </x14:dataValidation>
        <x14:dataValidation type="list" allowBlank="1" showInputMessage="1" showErrorMessage="1" xr:uid="{00000000-0002-0000-0400-000004000000}">
          <x14:formula1>
            <xm:f>RM!$B$28:$B$29</xm:f>
          </x14:formula1>
          <xm:sqref>C14:C18 C8:C12 C20:C24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A3" sqref="A3"/>
    </sheetView>
  </sheetViews>
  <sheetFormatPr defaultRowHeight="12.75" x14ac:dyDescent="0.2"/>
  <cols>
    <col min="1" max="1" width="13" style="41" customWidth="1"/>
    <col min="2" max="2" width="22.5703125" style="41" bestFit="1" customWidth="1"/>
    <col min="3" max="3" width="65" style="41" bestFit="1" customWidth="1"/>
    <col min="4" max="4" width="11.85546875" style="41" bestFit="1" customWidth="1"/>
    <col min="5" max="5" width="36.140625" style="41" bestFit="1" customWidth="1"/>
    <col min="6" max="6" width="14.42578125" style="41" bestFit="1" customWidth="1"/>
    <col min="7" max="7" width="13" style="41" bestFit="1" customWidth="1"/>
    <col min="8" max="8" width="14.42578125" style="41" bestFit="1" customWidth="1"/>
    <col min="9" max="16384" width="9.140625" style="41"/>
  </cols>
  <sheetData>
    <row r="1" spans="1:8" ht="20.25" x14ac:dyDescent="0.3">
      <c r="A1" s="50" t="s">
        <v>218</v>
      </c>
    </row>
    <row r="3" spans="1:8" ht="18.75" x14ac:dyDescent="0.3">
      <c r="A3" s="51" t="s">
        <v>219</v>
      </c>
      <c r="B3" s="52"/>
      <c r="C3" s="52"/>
      <c r="D3" s="52"/>
      <c r="E3" s="52"/>
      <c r="F3" s="52"/>
      <c r="G3" s="52"/>
      <c r="H3" s="52"/>
    </row>
    <row r="4" spans="1:8" ht="16.5" x14ac:dyDescent="0.3">
      <c r="A4" s="53" t="s">
        <v>70</v>
      </c>
      <c r="B4" s="54"/>
      <c r="C4" s="54"/>
      <c r="D4" s="54"/>
      <c r="E4" s="54"/>
      <c r="F4" s="54"/>
      <c r="G4" s="54"/>
      <c r="H4" s="55"/>
    </row>
    <row r="5" spans="1:8" ht="16.5" x14ac:dyDescent="0.2">
      <c r="A5" s="238" t="s">
        <v>15</v>
      </c>
      <c r="B5" s="239" t="s">
        <v>21</v>
      </c>
      <c r="C5" s="239" t="s">
        <v>50</v>
      </c>
      <c r="D5" s="239" t="s">
        <v>51</v>
      </c>
      <c r="E5" s="240" t="s">
        <v>52</v>
      </c>
      <c r="F5" s="237" t="s">
        <v>181</v>
      </c>
      <c r="G5" s="237"/>
      <c r="H5" s="237"/>
    </row>
    <row r="6" spans="1:8" ht="33" x14ac:dyDescent="0.2">
      <c r="A6" s="238"/>
      <c r="B6" s="239"/>
      <c r="C6" s="239"/>
      <c r="D6" s="239"/>
      <c r="E6" s="240"/>
      <c r="F6" s="56" t="s">
        <v>53</v>
      </c>
      <c r="G6" s="56" t="s">
        <v>54</v>
      </c>
      <c r="H6" s="56" t="s">
        <v>55</v>
      </c>
    </row>
    <row r="7" spans="1:8" ht="16.5" x14ac:dyDescent="0.2">
      <c r="A7" s="57" t="s">
        <v>56</v>
      </c>
      <c r="B7" s="58" t="s">
        <v>57</v>
      </c>
      <c r="C7" s="58" t="s">
        <v>58</v>
      </c>
      <c r="D7" s="58" t="s">
        <v>59</v>
      </c>
      <c r="E7" s="59" t="s">
        <v>60</v>
      </c>
      <c r="F7" s="59" t="s">
        <v>61</v>
      </c>
      <c r="G7" s="59" t="s">
        <v>62</v>
      </c>
      <c r="H7" s="59" t="s">
        <v>63</v>
      </c>
    </row>
    <row r="8" spans="1:8" ht="16.5" customHeight="1" x14ac:dyDescent="0.2">
      <c r="A8" s="234" t="s">
        <v>18</v>
      </c>
      <c r="B8" s="139"/>
      <c r="C8" s="60"/>
      <c r="D8" s="60"/>
      <c r="E8" s="60"/>
      <c r="F8" s="213"/>
      <c r="G8" s="141">
        <f>F8*0.25</f>
        <v>0</v>
      </c>
      <c r="H8" s="141">
        <f>F8+G8</f>
        <v>0</v>
      </c>
    </row>
    <row r="9" spans="1:8" ht="16.5" x14ac:dyDescent="0.2">
      <c r="A9" s="235"/>
      <c r="B9" s="140"/>
      <c r="C9" s="138"/>
      <c r="D9" s="138"/>
      <c r="E9" s="138"/>
      <c r="F9" s="213"/>
      <c r="G9" s="141">
        <f>F9*0.25</f>
        <v>0</v>
      </c>
      <c r="H9" s="141">
        <f>F9+G9</f>
        <v>0</v>
      </c>
    </row>
    <row r="10" spans="1:8" ht="16.5" x14ac:dyDescent="0.2">
      <c r="A10" s="236"/>
      <c r="B10" s="143"/>
      <c r="C10" s="144"/>
      <c r="D10" s="144"/>
      <c r="E10" s="145" t="s">
        <v>131</v>
      </c>
      <c r="F10" s="142">
        <f>SUM(F8:F9)</f>
        <v>0</v>
      </c>
      <c r="G10" s="142">
        <f t="shared" ref="G10:H10" si="0">SUM(G8:G9)</f>
        <v>0</v>
      </c>
      <c r="H10" s="142">
        <f t="shared" si="0"/>
        <v>0</v>
      </c>
    </row>
    <row r="11" spans="1:8" ht="16.5" x14ac:dyDescent="0.2">
      <c r="A11" s="234" t="s">
        <v>19</v>
      </c>
      <c r="B11" s="139"/>
      <c r="C11" s="60"/>
      <c r="D11" s="60"/>
      <c r="E11" s="60"/>
      <c r="F11" s="213"/>
      <c r="G11" s="141">
        <f>F11*0.25</f>
        <v>0</v>
      </c>
      <c r="H11" s="141">
        <f>F11+G11</f>
        <v>0</v>
      </c>
    </row>
    <row r="12" spans="1:8" ht="16.5" x14ac:dyDescent="0.2">
      <c r="A12" s="235"/>
      <c r="B12" s="140"/>
      <c r="C12" s="138"/>
      <c r="D12" s="138"/>
      <c r="E12" s="138"/>
      <c r="F12" s="213"/>
      <c r="G12" s="141">
        <f>F12*0.25</f>
        <v>0</v>
      </c>
      <c r="H12" s="141">
        <f>F12+G12</f>
        <v>0</v>
      </c>
    </row>
    <row r="13" spans="1:8" ht="16.5" x14ac:dyDescent="0.2">
      <c r="A13" s="236"/>
      <c r="B13" s="143"/>
      <c r="C13" s="144"/>
      <c r="D13" s="144"/>
      <c r="E13" s="145" t="s">
        <v>131</v>
      </c>
      <c r="F13" s="142">
        <f>SUM(F11:F12)</f>
        <v>0</v>
      </c>
      <c r="G13" s="142">
        <f t="shared" ref="G13:H13" si="1">SUM(G11:G12)</f>
        <v>0</v>
      </c>
      <c r="H13" s="142">
        <f t="shared" si="1"/>
        <v>0</v>
      </c>
    </row>
    <row r="14" spans="1:8" ht="16.5" x14ac:dyDescent="0.2">
      <c r="A14" s="234" t="s">
        <v>19</v>
      </c>
      <c r="B14" s="139"/>
      <c r="C14" s="60"/>
      <c r="D14" s="60"/>
      <c r="E14" s="60"/>
      <c r="F14" s="213"/>
      <c r="G14" s="141">
        <f>F14*0.25</f>
        <v>0</v>
      </c>
      <c r="H14" s="141">
        <f>F14+G14</f>
        <v>0</v>
      </c>
    </row>
    <row r="15" spans="1:8" ht="16.5" x14ac:dyDescent="0.2">
      <c r="A15" s="235"/>
      <c r="B15" s="140"/>
      <c r="C15" s="138"/>
      <c r="D15" s="138"/>
      <c r="E15" s="138"/>
      <c r="F15" s="213"/>
      <c r="G15" s="141">
        <f>F15*0.25</f>
        <v>0</v>
      </c>
      <c r="H15" s="141">
        <f>F15+G15</f>
        <v>0</v>
      </c>
    </row>
    <row r="16" spans="1:8" ht="16.5" x14ac:dyDescent="0.2">
      <c r="A16" s="236"/>
      <c r="B16" s="143"/>
      <c r="C16" s="144"/>
      <c r="D16" s="144"/>
      <c r="E16" s="145" t="s">
        <v>131</v>
      </c>
      <c r="F16" s="142">
        <f>SUM(F14:F15)</f>
        <v>0</v>
      </c>
      <c r="G16" s="142">
        <f t="shared" ref="G16:H16" si="2">SUM(G14:G15)</f>
        <v>0</v>
      </c>
      <c r="H16" s="142">
        <f t="shared" si="2"/>
        <v>0</v>
      </c>
    </row>
    <row r="17" spans="1:9" ht="15.75" x14ac:dyDescent="0.2">
      <c r="A17" s="61" t="s">
        <v>67</v>
      </c>
      <c r="B17" s="62"/>
      <c r="C17" s="62"/>
      <c r="D17" s="62"/>
      <c r="E17" s="63"/>
      <c r="F17" s="64">
        <f>F10+F13+F16</f>
        <v>0</v>
      </c>
      <c r="G17" s="64">
        <f t="shared" ref="G17:H17" si="3">G10+G13+G16</f>
        <v>0</v>
      </c>
      <c r="H17" s="64">
        <f t="shared" si="3"/>
        <v>0</v>
      </c>
    </row>
    <row r="18" spans="1:9" x14ac:dyDescent="0.2">
      <c r="A18" s="65"/>
      <c r="C18" s="49"/>
    </row>
    <row r="19" spans="1:9" x14ac:dyDescent="0.2">
      <c r="A19" s="65"/>
      <c r="C19" s="49"/>
    </row>
    <row r="20" spans="1:9" x14ac:dyDescent="0.2">
      <c r="A20" s="65"/>
      <c r="C20" s="49"/>
    </row>
    <row r="21" spans="1:9" x14ac:dyDescent="0.2">
      <c r="B21" s="205" t="s">
        <v>167</v>
      </c>
      <c r="C21" s="204"/>
      <c r="D21" s="205" t="s">
        <v>168</v>
      </c>
      <c r="E21" s="206"/>
    </row>
    <row r="22" spans="1:9" ht="18" x14ac:dyDescent="0.25">
      <c r="B22" s="203"/>
      <c r="C22" s="49"/>
    </row>
    <row r="23" spans="1:9" ht="18" x14ac:dyDescent="0.25">
      <c r="B23" s="203"/>
      <c r="C23" s="49"/>
    </row>
    <row r="24" spans="1:9" ht="18" x14ac:dyDescent="0.25">
      <c r="B24" s="203"/>
      <c r="C24" s="49"/>
      <c r="D24" s="205" t="s">
        <v>169</v>
      </c>
      <c r="E24" s="207"/>
      <c r="F24" s="207"/>
    </row>
    <row r="25" spans="1:9" ht="18" x14ac:dyDescent="0.25">
      <c r="B25" s="203"/>
      <c r="C25" s="49"/>
    </row>
    <row r="26" spans="1:9" ht="18" x14ac:dyDescent="0.25">
      <c r="B26" s="203"/>
      <c r="C26" s="49"/>
      <c r="H26" s="41" t="s">
        <v>170</v>
      </c>
      <c r="I26" s="41" t="s">
        <v>38</v>
      </c>
    </row>
    <row r="27" spans="1:9" ht="18" x14ac:dyDescent="0.25">
      <c r="B27" s="203"/>
      <c r="C27" s="49"/>
      <c r="D27" s="205" t="s">
        <v>171</v>
      </c>
      <c r="E27" s="207"/>
      <c r="F27" s="207"/>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2"/>
  <sheetViews>
    <sheetView tabSelected="1" topLeftCell="A16" zoomScaleNormal="100" workbookViewId="0">
      <selection activeCell="E29" sqref="E29"/>
    </sheetView>
  </sheetViews>
  <sheetFormatPr defaultRowHeight="20.100000000000001" customHeight="1" x14ac:dyDescent="0.2"/>
  <cols>
    <col min="1" max="1" width="9.140625" style="31"/>
    <col min="2" max="2" width="6.28515625" style="32" bestFit="1" customWidth="1"/>
    <col min="3" max="3" width="100.5703125" style="31" customWidth="1"/>
    <col min="4" max="4" width="14.7109375" style="31" customWidth="1"/>
    <col min="5" max="5" width="14.85546875" style="31" bestFit="1" customWidth="1"/>
    <col min="6" max="6" width="12.7109375" style="31" bestFit="1" customWidth="1"/>
    <col min="7" max="7" width="15.85546875" style="31" customWidth="1"/>
    <col min="8" max="8" width="9.140625" style="31"/>
    <col min="9" max="9" width="10.140625" style="31" bestFit="1" customWidth="1"/>
    <col min="10" max="16384" width="9.140625" style="31"/>
  </cols>
  <sheetData>
    <row r="1" spans="1:9" ht="18.75" customHeight="1" x14ac:dyDescent="0.2">
      <c r="A1" s="28" t="s">
        <v>224</v>
      </c>
      <c r="B1" s="29"/>
      <c r="C1" s="30"/>
      <c r="D1" s="30"/>
      <c r="E1" s="30"/>
      <c r="F1" s="30"/>
    </row>
    <row r="2" spans="1:9" ht="18.75" customHeight="1" thickBot="1" x14ac:dyDescent="0.25"/>
    <row r="3" spans="1:9" ht="18.75" customHeight="1" x14ac:dyDescent="0.2">
      <c r="B3" s="37" t="s">
        <v>87</v>
      </c>
      <c r="C3" s="36" t="s">
        <v>46</v>
      </c>
      <c r="D3" s="126"/>
      <c r="E3" s="38" t="s">
        <v>182</v>
      </c>
    </row>
    <row r="4" spans="1:9" ht="18.75" customHeight="1" x14ac:dyDescent="0.2">
      <c r="B4" s="269" t="s">
        <v>91</v>
      </c>
      <c r="C4" s="270"/>
      <c r="D4" s="270"/>
      <c r="E4" s="271"/>
    </row>
    <row r="5" spans="1:9" ht="18.75" customHeight="1" x14ac:dyDescent="0.2">
      <c r="B5" s="21" t="s">
        <v>64</v>
      </c>
      <c r="C5" s="272" t="s">
        <v>185</v>
      </c>
      <c r="D5" s="273"/>
      <c r="E5" s="10">
        <f>'TI Izravni tr.-Sluz.put._Ostali'!S56</f>
        <v>0</v>
      </c>
    </row>
    <row r="6" spans="1:9" ht="18.75" customHeight="1" x14ac:dyDescent="0.2">
      <c r="B6" s="21" t="s">
        <v>65</v>
      </c>
      <c r="C6" s="272" t="s">
        <v>183</v>
      </c>
      <c r="D6" s="273"/>
      <c r="E6" s="10">
        <f>'TI Izravni tr.-Sluz.put._Ostali'!S56</f>
        <v>0</v>
      </c>
    </row>
    <row r="7" spans="1:9" ht="18.75" customHeight="1" x14ac:dyDescent="0.2">
      <c r="B7" s="22" t="s">
        <v>66</v>
      </c>
      <c r="C7" s="252" t="s">
        <v>88</v>
      </c>
      <c r="D7" s="253"/>
      <c r="E7" s="11">
        <f>E6*12%</f>
        <v>0</v>
      </c>
    </row>
    <row r="8" spans="1:9" ht="18.75" customHeight="1" x14ac:dyDescent="0.2">
      <c r="B8" s="22" t="s">
        <v>68</v>
      </c>
      <c r="C8" s="252" t="s">
        <v>184</v>
      </c>
      <c r="D8" s="253"/>
      <c r="E8" s="12">
        <f>'TII Opci troskovi'!S26</f>
        <v>0</v>
      </c>
    </row>
    <row r="9" spans="1:9" ht="37.5" customHeight="1" x14ac:dyDescent="0.2">
      <c r="B9" s="23" t="s">
        <v>69</v>
      </c>
      <c r="C9" s="258" t="s">
        <v>102</v>
      </c>
      <c r="D9" s="259"/>
      <c r="E9" s="13"/>
    </row>
    <row r="10" spans="1:9" ht="18.75" customHeight="1" x14ac:dyDescent="0.2">
      <c r="B10" s="23" t="s">
        <v>77</v>
      </c>
      <c r="C10" s="256" t="s">
        <v>47</v>
      </c>
      <c r="D10" s="257"/>
      <c r="E10" s="14">
        <f>E8-E9</f>
        <v>0</v>
      </c>
    </row>
    <row r="11" spans="1:9" ht="18.75" customHeight="1" x14ac:dyDescent="0.2">
      <c r="B11" s="24" t="s">
        <v>76</v>
      </c>
      <c r="C11" s="254" t="s">
        <v>90</v>
      </c>
      <c r="D11" s="255"/>
      <c r="E11" s="15">
        <f>E5+E9</f>
        <v>0</v>
      </c>
    </row>
    <row r="12" spans="1:9" ht="18.75" customHeight="1" x14ac:dyDescent="0.2">
      <c r="B12" s="260" t="s">
        <v>74</v>
      </c>
      <c r="C12" s="261"/>
      <c r="D12" s="262"/>
      <c r="E12" s="263"/>
    </row>
    <row r="13" spans="1:9" ht="37.5" customHeight="1" x14ac:dyDescent="0.2">
      <c r="B13" s="25" t="s">
        <v>75</v>
      </c>
      <c r="C13" s="282" t="s">
        <v>187</v>
      </c>
      <c r="D13" s="283"/>
      <c r="E13" s="216">
        <f>1000</f>
        <v>1000</v>
      </c>
    </row>
    <row r="14" spans="1:9" ht="18.75" customHeight="1" x14ac:dyDescent="0.2">
      <c r="B14" s="25" t="s">
        <v>186</v>
      </c>
      <c r="C14" s="280" t="s">
        <v>227</v>
      </c>
      <c r="D14" s="281"/>
      <c r="E14" s="216">
        <v>54386.86</v>
      </c>
    </row>
    <row r="15" spans="1:9" ht="88.5" customHeight="1" x14ac:dyDescent="0.2">
      <c r="B15" s="24" t="s">
        <v>78</v>
      </c>
      <c r="C15" s="278" t="s">
        <v>228</v>
      </c>
      <c r="D15" s="279"/>
      <c r="E15" s="19"/>
      <c r="I15" s="33"/>
    </row>
    <row r="16" spans="1:9" ht="18.75" customHeight="1" x14ac:dyDescent="0.2">
      <c r="B16" s="24"/>
      <c r="C16" s="254" t="s">
        <v>121</v>
      </c>
      <c r="D16" s="255"/>
      <c r="E16" s="15">
        <f>E15*85%</f>
        <v>0</v>
      </c>
    </row>
    <row r="17" spans="2:9" ht="18.75" customHeight="1" x14ac:dyDescent="0.2">
      <c r="B17" s="24"/>
      <c r="C17" s="254" t="s">
        <v>122</v>
      </c>
      <c r="D17" s="255"/>
      <c r="E17" s="15">
        <f>E15*15%</f>
        <v>0</v>
      </c>
      <c r="I17" s="33"/>
    </row>
    <row r="18" spans="2:9" ht="18.75" customHeight="1" thickBot="1" x14ac:dyDescent="0.25">
      <c r="B18" s="26" t="s">
        <v>79</v>
      </c>
      <c r="C18" s="274" t="s">
        <v>89</v>
      </c>
      <c r="D18" s="275"/>
      <c r="E18" s="17">
        <f>E11-E15</f>
        <v>0</v>
      </c>
      <c r="I18" s="33"/>
    </row>
    <row r="19" spans="2:9" ht="18.75" customHeight="1" x14ac:dyDescent="0.2">
      <c r="B19" s="248" t="s">
        <v>48</v>
      </c>
      <c r="C19" s="249"/>
      <c r="D19" s="250"/>
      <c r="E19" s="251"/>
    </row>
    <row r="20" spans="2:9" ht="18.75" customHeight="1" x14ac:dyDescent="0.2">
      <c r="B20" s="27" t="s">
        <v>80</v>
      </c>
      <c r="C20" s="276" t="s">
        <v>188</v>
      </c>
      <c r="D20" s="277"/>
      <c r="E20" s="16">
        <f>'TI Izravni tr.-Sluz.put._Ostali'!S56+'TII Opci troskovi'!S26</f>
        <v>0</v>
      </c>
    </row>
    <row r="21" spans="2:9" ht="18.75" customHeight="1" x14ac:dyDescent="0.2">
      <c r="B21" s="27" t="s">
        <v>81</v>
      </c>
      <c r="C21" s="276" t="s">
        <v>189</v>
      </c>
      <c r="D21" s="277"/>
      <c r="E21" s="16">
        <f>'TIII Neprihvatljivi tr.'!H17</f>
        <v>0</v>
      </c>
    </row>
    <row r="22" spans="2:9" ht="18.75" customHeight="1" x14ac:dyDescent="0.2">
      <c r="B22" s="27" t="s">
        <v>82</v>
      </c>
      <c r="C22" s="276" t="s">
        <v>190</v>
      </c>
      <c r="D22" s="277"/>
      <c r="E22" s="16">
        <f>E10+E18</f>
        <v>0</v>
      </c>
    </row>
    <row r="23" spans="2:9" ht="18.75" customHeight="1" thickBot="1" x14ac:dyDescent="0.25">
      <c r="B23" s="26" t="s">
        <v>83</v>
      </c>
      <c r="C23" s="274" t="s">
        <v>191</v>
      </c>
      <c r="D23" s="275"/>
      <c r="E23" s="17">
        <f>E20+E21+E22</f>
        <v>0</v>
      </c>
    </row>
    <row r="24" spans="2:9" ht="18.75" customHeight="1" x14ac:dyDescent="0.2">
      <c r="B24" s="248" t="s">
        <v>111</v>
      </c>
      <c r="C24" s="249"/>
      <c r="D24" s="127"/>
      <c r="E24" s="18"/>
    </row>
    <row r="25" spans="2:9" ht="18.75" customHeight="1" x14ac:dyDescent="0.2">
      <c r="B25" s="20"/>
      <c r="C25" s="6" t="s">
        <v>49</v>
      </c>
      <c r="D25" s="128" t="s">
        <v>114</v>
      </c>
      <c r="E25" s="9" t="s">
        <v>182</v>
      </c>
    </row>
    <row r="26" spans="2:9" ht="18.75" customHeight="1" x14ac:dyDescent="0.2">
      <c r="B26" s="129"/>
      <c r="C26" s="130" t="s">
        <v>113</v>
      </c>
      <c r="D26" s="191" t="e">
        <f>E26/$E$29</f>
        <v>#DIV/0!</v>
      </c>
      <c r="E26" s="131">
        <f>'TI Izravni tr.-Sluz.put._Ostali'!Q56+'TII Opci troskovi'!Q26</f>
        <v>0</v>
      </c>
    </row>
    <row r="27" spans="2:9" ht="18.75" customHeight="1" x14ac:dyDescent="0.2">
      <c r="B27" s="189" t="s">
        <v>84</v>
      </c>
      <c r="C27" s="190" t="s">
        <v>117</v>
      </c>
      <c r="D27" s="191" t="e">
        <f>E27/$E$29</f>
        <v>#DIV/0!</v>
      </c>
      <c r="E27" s="192">
        <f>E15</f>
        <v>0</v>
      </c>
      <c r="F27" s="34"/>
    </row>
    <row r="28" spans="2:9" ht="18.75" customHeight="1" x14ac:dyDescent="0.25">
      <c r="B28" s="195" t="s">
        <v>85</v>
      </c>
      <c r="C28" s="196" t="s">
        <v>118</v>
      </c>
      <c r="D28" s="197" t="e">
        <f t="shared" ref="D28:D29" si="0">E28/$E$29</f>
        <v>#DIV/0!</v>
      </c>
      <c r="E28" s="198">
        <f>E23</f>
        <v>0</v>
      </c>
      <c r="G28" s="125"/>
    </row>
    <row r="29" spans="2:9" ht="18.75" customHeight="1" thickBot="1" x14ac:dyDescent="0.3">
      <c r="B29" s="199" t="s">
        <v>86</v>
      </c>
      <c r="C29" s="200" t="s">
        <v>112</v>
      </c>
      <c r="D29" s="193" t="e">
        <f t="shared" si="0"/>
        <v>#DIV/0!</v>
      </c>
      <c r="E29" s="201">
        <f>E27+E28</f>
        <v>0</v>
      </c>
      <c r="H29" s="125"/>
    </row>
    <row r="30" spans="2:9" ht="18.75" customHeight="1" x14ac:dyDescent="0.2">
      <c r="B30" s="35"/>
      <c r="C30" s="7"/>
      <c r="D30" s="7"/>
    </row>
    <row r="31" spans="2:9" ht="18.75" customHeight="1" x14ac:dyDescent="0.2">
      <c r="B31" s="31"/>
      <c r="C31" s="214"/>
      <c r="D31" s="5"/>
      <c r="E31" s="8"/>
      <c r="F31" s="8"/>
      <c r="G31" s="8"/>
    </row>
    <row r="32" spans="2:9" ht="18.75" customHeight="1" x14ac:dyDescent="0.2">
      <c r="B32" s="31"/>
      <c r="C32" s="5"/>
      <c r="D32" s="5"/>
      <c r="E32" s="8"/>
      <c r="F32" s="8"/>
      <c r="G32" s="8"/>
    </row>
    <row r="33" spans="2:9" ht="18.75" customHeight="1" x14ac:dyDescent="0.2">
      <c r="B33" s="31"/>
      <c r="C33" s="5"/>
      <c r="D33" s="5"/>
      <c r="E33" s="8"/>
      <c r="F33" s="8"/>
      <c r="G33" s="8"/>
    </row>
    <row r="34" spans="2:9" ht="18.75" customHeight="1" x14ac:dyDescent="0.2">
      <c r="C34" s="49" t="s">
        <v>172</v>
      </c>
      <c r="D34" s="205"/>
      <c r="E34" s="209"/>
      <c r="F34" s="8"/>
      <c r="G34" s="8"/>
    </row>
    <row r="35" spans="2:9" ht="18.75" customHeight="1" x14ac:dyDescent="0.2">
      <c r="C35" s="49"/>
      <c r="D35" s="41"/>
      <c r="E35" s="41"/>
      <c r="F35" s="8"/>
      <c r="G35" s="8"/>
    </row>
    <row r="36" spans="2:9" ht="18.75" customHeight="1" x14ac:dyDescent="0.2">
      <c r="C36" s="49" t="s">
        <v>173</v>
      </c>
      <c r="D36" s="41"/>
      <c r="E36" s="41"/>
      <c r="F36" s="8"/>
      <c r="G36" s="8"/>
    </row>
    <row r="37" spans="2:9" ht="18.75" customHeight="1" x14ac:dyDescent="0.2">
      <c r="C37" s="49"/>
      <c r="D37" s="205"/>
      <c r="E37" s="41"/>
      <c r="F37" s="8"/>
      <c r="G37" s="8"/>
    </row>
    <row r="38" spans="2:9" ht="18.75" customHeight="1" x14ac:dyDescent="0.2">
      <c r="C38" s="208" t="s">
        <v>174</v>
      </c>
      <c r="D38" s="41" t="s">
        <v>175</v>
      </c>
      <c r="E38" s="41"/>
      <c r="F38" s="8"/>
      <c r="G38" s="8"/>
    </row>
    <row r="39" spans="2:9" ht="20.100000000000001" hidden="1" customHeight="1" thickBot="1" x14ac:dyDescent="0.25">
      <c r="B39" s="31" t="s">
        <v>178</v>
      </c>
    </row>
    <row r="40" spans="2:9" ht="63.75" hidden="1" thickBot="1" x14ac:dyDescent="0.25">
      <c r="B40" s="267" t="s">
        <v>133</v>
      </c>
      <c r="C40" s="268"/>
      <c r="D40" s="146" t="s">
        <v>130</v>
      </c>
      <c r="E40" s="146" t="s">
        <v>31</v>
      </c>
      <c r="F40" s="147" t="s">
        <v>131</v>
      </c>
      <c r="G40" s="186" t="s">
        <v>149</v>
      </c>
    </row>
    <row r="41" spans="2:9" ht="20.100000000000001" hidden="1" customHeight="1" thickBot="1" x14ac:dyDescent="0.25">
      <c r="B41" s="241" t="s">
        <v>42</v>
      </c>
      <c r="C41" s="245"/>
      <c r="D41" s="171" t="e">
        <f>D42+D43+D44</f>
        <v>#REF!</v>
      </c>
      <c r="E41" s="171" t="e">
        <f>E42+E43+E44</f>
        <v>#REF!</v>
      </c>
      <c r="F41" s="172" t="e">
        <f>F42+F43+F44</f>
        <v>#REF!</v>
      </c>
      <c r="G41" s="187" t="e">
        <f>D41/$D$41</f>
        <v>#REF!</v>
      </c>
    </row>
    <row r="42" spans="2:9" ht="20.100000000000001" hidden="1" customHeight="1" thickBot="1" x14ac:dyDescent="0.25">
      <c r="B42" s="149" t="s">
        <v>137</v>
      </c>
      <c r="C42" s="150" t="s">
        <v>143</v>
      </c>
      <c r="D42" s="183" t="e">
        <f>'TI Izravni tr.-Sluz.put._Ostali'!S23+#REF!</f>
        <v>#REF!</v>
      </c>
      <c r="E42" s="151" t="e">
        <f>'TI Izravni tr.-Sluz.put._Ostali'!T23+#REF!</f>
        <v>#REF!</v>
      </c>
      <c r="F42" s="152" t="e">
        <f>SUM(D42:E42)</f>
        <v>#REF!</v>
      </c>
      <c r="G42" s="188" t="e">
        <f t="shared" ref="G42:G44" si="1">D42/$D$41</f>
        <v>#REF!</v>
      </c>
    </row>
    <row r="43" spans="2:9" ht="20.100000000000001" hidden="1" customHeight="1" thickBot="1" x14ac:dyDescent="0.25">
      <c r="B43" s="153" t="s">
        <v>150</v>
      </c>
      <c r="C43" s="154" t="s">
        <v>144</v>
      </c>
      <c r="D43" s="184" t="e">
        <f>'TI Izravni tr.-Sluz.put._Ostali'!S39+#REF!</f>
        <v>#REF!</v>
      </c>
      <c r="E43" s="155" t="e">
        <f>'TI Izravni tr.-Sluz.put._Ostali'!T39+#REF!</f>
        <v>#REF!</v>
      </c>
      <c r="F43" s="156" t="e">
        <f>SUM(D43:E43)</f>
        <v>#REF!</v>
      </c>
      <c r="G43" s="188" t="e">
        <f t="shared" si="1"/>
        <v>#REF!</v>
      </c>
    </row>
    <row r="44" spans="2:9" ht="20.100000000000001" hidden="1" customHeight="1" thickBot="1" x14ac:dyDescent="0.25">
      <c r="B44" s="157" t="s">
        <v>151</v>
      </c>
      <c r="C44" s="158" t="s">
        <v>145</v>
      </c>
      <c r="D44" s="185" t="e">
        <f>'TI Izravni tr.-Sluz.put._Ostali'!S55+#REF!</f>
        <v>#REF!</v>
      </c>
      <c r="E44" s="159" t="e">
        <f>'TI Izravni tr.-Sluz.put._Ostali'!T55+#REF!</f>
        <v>#REF!</v>
      </c>
      <c r="F44" s="160" t="e">
        <f>SUM(D44:E44)</f>
        <v>#REF!</v>
      </c>
      <c r="G44" s="188" t="e">
        <f t="shared" si="1"/>
        <v>#REF!</v>
      </c>
      <c r="I44" s="33"/>
    </row>
    <row r="45" spans="2:9" ht="20.100000000000001" hidden="1" customHeight="1" thickBot="1" x14ac:dyDescent="0.25">
      <c r="B45" s="241" t="s">
        <v>136</v>
      </c>
      <c r="C45" s="245"/>
      <c r="D45" s="171" t="e">
        <f>D46+D47+D48</f>
        <v>#REF!</v>
      </c>
      <c r="E45" s="171" t="e">
        <f>E46+E47+E48</f>
        <v>#REF!</v>
      </c>
      <c r="F45" s="172" t="e">
        <f>F46+F47+F48</f>
        <v>#REF!</v>
      </c>
      <c r="G45" s="173" t="e">
        <f>D45/$D$45</f>
        <v>#REF!</v>
      </c>
      <c r="I45" s="33"/>
    </row>
    <row r="46" spans="2:9" ht="20.100000000000001" hidden="1" customHeight="1" thickBot="1" x14ac:dyDescent="0.25">
      <c r="B46" s="149" t="s">
        <v>152</v>
      </c>
      <c r="C46" s="150" t="s">
        <v>146</v>
      </c>
      <c r="D46" s="183" t="e">
        <f>#REF!</f>
        <v>#REF!</v>
      </c>
      <c r="E46" s="151" t="e">
        <f>#REF!</f>
        <v>#REF!</v>
      </c>
      <c r="F46" s="152" t="e">
        <f>SUM(D46:E46)</f>
        <v>#REF!</v>
      </c>
      <c r="G46" s="182" t="e">
        <f t="shared" ref="G46:G48" si="2">D46/$D$45</f>
        <v>#REF!</v>
      </c>
      <c r="I46" s="33"/>
    </row>
    <row r="47" spans="2:9" ht="20.100000000000001" hidden="1" customHeight="1" thickBot="1" x14ac:dyDescent="0.25">
      <c r="B47" s="153" t="s">
        <v>153</v>
      </c>
      <c r="C47" s="154" t="s">
        <v>147</v>
      </c>
      <c r="D47" s="184" t="e">
        <f>#REF!</f>
        <v>#REF!</v>
      </c>
      <c r="E47" s="155" t="e">
        <f>#REF!</f>
        <v>#REF!</v>
      </c>
      <c r="F47" s="156" t="e">
        <f>SUM(D47:E47)</f>
        <v>#REF!</v>
      </c>
      <c r="G47" s="182" t="e">
        <f t="shared" si="2"/>
        <v>#REF!</v>
      </c>
      <c r="I47" s="33"/>
    </row>
    <row r="48" spans="2:9" ht="20.100000000000001" hidden="1" customHeight="1" thickBot="1" x14ac:dyDescent="0.25">
      <c r="B48" s="157" t="s">
        <v>154</v>
      </c>
      <c r="C48" s="158" t="s">
        <v>148</v>
      </c>
      <c r="D48" s="185" t="e">
        <f>#REF!</f>
        <v>#REF!</v>
      </c>
      <c r="E48" s="159" t="e">
        <f>#REF!</f>
        <v>#REF!</v>
      </c>
      <c r="F48" s="160" t="e">
        <f>SUM(D48:E48)</f>
        <v>#REF!</v>
      </c>
      <c r="G48" s="182" t="e">
        <f t="shared" si="2"/>
        <v>#REF!</v>
      </c>
      <c r="I48" s="33"/>
    </row>
    <row r="49" spans="2:8" ht="20.100000000000001" hidden="1" customHeight="1" thickBot="1" x14ac:dyDescent="0.25">
      <c r="B49" s="241" t="s">
        <v>45</v>
      </c>
      <c r="C49" s="245"/>
      <c r="D49" s="171">
        <f>D50+D51+D52</f>
        <v>0</v>
      </c>
      <c r="E49" s="171">
        <f>E50+E51+E52</f>
        <v>0</v>
      </c>
      <c r="F49" s="174">
        <f>SUM(D49:E49)</f>
        <v>0</v>
      </c>
      <c r="G49" s="32"/>
      <c r="H49" s="33"/>
    </row>
    <row r="50" spans="2:8" ht="20.100000000000001" hidden="1" customHeight="1" x14ac:dyDescent="0.2">
      <c r="B50" s="149" t="s">
        <v>155</v>
      </c>
      <c r="C50" s="150" t="s">
        <v>127</v>
      </c>
      <c r="D50" s="151">
        <f>'TII Opci troskovi'!S13</f>
        <v>0</v>
      </c>
      <c r="E50" s="151">
        <f>'TII Opci troskovi'!T13</f>
        <v>0</v>
      </c>
      <c r="F50" s="161">
        <f t="shared" ref="F50:F52" si="3">SUM(D50:E50)</f>
        <v>0</v>
      </c>
      <c r="G50" s="32"/>
      <c r="H50" s="33"/>
    </row>
    <row r="51" spans="2:8" ht="20.100000000000001" hidden="1" customHeight="1" x14ac:dyDescent="0.2">
      <c r="B51" s="153" t="s">
        <v>156</v>
      </c>
      <c r="C51" s="154" t="s">
        <v>128</v>
      </c>
      <c r="D51" s="155">
        <f>'TII Opci troskovi'!S19</f>
        <v>0</v>
      </c>
      <c r="E51" s="155">
        <f>'TII Opci troskovi'!T19</f>
        <v>0</v>
      </c>
      <c r="F51" s="162">
        <f t="shared" si="3"/>
        <v>0</v>
      </c>
      <c r="G51" s="32"/>
      <c r="H51" s="33"/>
    </row>
    <row r="52" spans="2:8" ht="20.100000000000001" hidden="1" customHeight="1" thickBot="1" x14ac:dyDescent="0.25">
      <c r="B52" s="157" t="s">
        <v>157</v>
      </c>
      <c r="C52" s="158" t="s">
        <v>129</v>
      </c>
      <c r="D52" s="159">
        <f>'TII Opci troskovi'!S25</f>
        <v>0</v>
      </c>
      <c r="E52" s="159">
        <f>'TII Opci troskovi'!T25</f>
        <v>0</v>
      </c>
      <c r="F52" s="163">
        <f t="shared" si="3"/>
        <v>0</v>
      </c>
      <c r="G52" s="32"/>
      <c r="H52" s="33"/>
    </row>
    <row r="53" spans="2:8" ht="16.5" hidden="1" thickBot="1" x14ac:dyDescent="0.25">
      <c r="B53" s="241" t="s">
        <v>132</v>
      </c>
      <c r="C53" s="242"/>
      <c r="D53" s="264">
        <f>E7</f>
        <v>0</v>
      </c>
      <c r="E53" s="265"/>
      <c r="F53" s="266"/>
      <c r="G53" s="32"/>
      <c r="H53" s="33"/>
    </row>
    <row r="54" spans="2:8" ht="20.100000000000001" hidden="1" customHeight="1" thickBot="1" x14ac:dyDescent="0.25">
      <c r="B54" s="241" t="s">
        <v>134</v>
      </c>
      <c r="C54" s="245"/>
      <c r="D54" s="175">
        <f>E9</f>
        <v>0</v>
      </c>
      <c r="E54" s="175">
        <f>F49-D54</f>
        <v>0</v>
      </c>
      <c r="F54" s="174">
        <f>SUM(D54:E54)</f>
        <v>0</v>
      </c>
      <c r="G54" s="32"/>
      <c r="H54" s="33"/>
    </row>
    <row r="55" spans="2:8" ht="20.100000000000001" hidden="1" customHeight="1" thickBot="1" x14ac:dyDescent="0.25">
      <c r="B55" s="246" t="s">
        <v>106</v>
      </c>
      <c r="C55" s="247"/>
      <c r="D55" s="176" t="e">
        <f>#REF!</f>
        <v>#REF!</v>
      </c>
      <c r="E55" s="32"/>
      <c r="F55" s="148"/>
      <c r="G55" s="32"/>
    </row>
    <row r="56" spans="2:8" ht="35.25" hidden="1" customHeight="1" thickBot="1" x14ac:dyDescent="0.25">
      <c r="B56" s="241" t="s">
        <v>142</v>
      </c>
      <c r="C56" s="245"/>
      <c r="D56" s="177" t="e">
        <f>D57+D58+D59</f>
        <v>#REF!</v>
      </c>
      <c r="E56" s="32"/>
      <c r="F56" s="148"/>
      <c r="G56" s="32"/>
    </row>
    <row r="57" spans="2:8" ht="20.100000000000001" hidden="1" customHeight="1" x14ac:dyDescent="0.2">
      <c r="B57" s="164" t="s">
        <v>158</v>
      </c>
      <c r="C57" s="150" t="s">
        <v>127</v>
      </c>
      <c r="D57" s="165" t="e">
        <f>$D$55*G46</f>
        <v>#REF!</v>
      </c>
      <c r="E57" s="32"/>
      <c r="F57" s="148"/>
      <c r="G57" s="32"/>
    </row>
    <row r="58" spans="2:8" ht="20.100000000000001" hidden="1" customHeight="1" x14ac:dyDescent="0.2">
      <c r="B58" s="166" t="s">
        <v>159</v>
      </c>
      <c r="C58" s="154" t="s">
        <v>128</v>
      </c>
      <c r="D58" s="167" t="e">
        <f>$D$55*G47</f>
        <v>#REF!</v>
      </c>
      <c r="E58" s="32"/>
      <c r="F58" s="148"/>
      <c r="G58" s="32"/>
    </row>
    <row r="59" spans="2:8" ht="20.100000000000001" hidden="1" customHeight="1" thickBot="1" x14ac:dyDescent="0.25">
      <c r="B59" s="157" t="s">
        <v>160</v>
      </c>
      <c r="C59" s="158" t="s">
        <v>129</v>
      </c>
      <c r="D59" s="168" t="e">
        <f>$D$55*G48</f>
        <v>#REF!</v>
      </c>
      <c r="E59" s="32"/>
      <c r="F59" s="148"/>
      <c r="G59" s="32"/>
    </row>
    <row r="60" spans="2:8" ht="39" hidden="1" customHeight="1" thickBot="1" x14ac:dyDescent="0.25">
      <c r="B60" s="243" t="s">
        <v>165</v>
      </c>
      <c r="C60" s="244"/>
      <c r="D60" s="194" t="e">
        <f>D61+D62+D63+D64</f>
        <v>#REF!</v>
      </c>
      <c r="E60" s="32"/>
      <c r="F60" s="148"/>
      <c r="G60" s="32"/>
    </row>
    <row r="61" spans="2:8" ht="20.100000000000001" hidden="1" customHeight="1" x14ac:dyDescent="0.2">
      <c r="B61" s="164" t="s">
        <v>161</v>
      </c>
      <c r="C61" s="178" t="s">
        <v>138</v>
      </c>
      <c r="D61" s="179">
        <f>D54</f>
        <v>0</v>
      </c>
      <c r="E61" s="32"/>
      <c r="F61" s="148"/>
      <c r="G61" s="32"/>
    </row>
    <row r="62" spans="2:8" ht="20.100000000000001" hidden="1" customHeight="1" x14ac:dyDescent="0.2">
      <c r="B62" s="166" t="s">
        <v>162</v>
      </c>
      <c r="C62" s="154" t="s">
        <v>139</v>
      </c>
      <c r="D62" s="180" t="e">
        <f>D42+D57</f>
        <v>#REF!</v>
      </c>
      <c r="E62" s="32"/>
      <c r="F62" s="148"/>
      <c r="G62" s="32"/>
    </row>
    <row r="63" spans="2:8" ht="20.100000000000001" hidden="1" customHeight="1" x14ac:dyDescent="0.2">
      <c r="B63" s="166" t="s">
        <v>163</v>
      </c>
      <c r="C63" s="154" t="s">
        <v>140</v>
      </c>
      <c r="D63" s="180" t="e">
        <f>D43+D58</f>
        <v>#REF!</v>
      </c>
      <c r="E63" s="32"/>
      <c r="F63" s="148"/>
      <c r="G63" s="32"/>
    </row>
    <row r="64" spans="2:8" ht="20.100000000000001" hidden="1" customHeight="1" thickBot="1" x14ac:dyDescent="0.25">
      <c r="B64" s="169" t="s">
        <v>164</v>
      </c>
      <c r="C64" s="170" t="s">
        <v>141</v>
      </c>
      <c r="D64" s="181" t="e">
        <f>D44+D59</f>
        <v>#REF!</v>
      </c>
      <c r="E64" s="32"/>
      <c r="F64" s="148"/>
      <c r="G64" s="32"/>
    </row>
    <row r="66" spans="2:10" ht="20.100000000000001" customHeight="1" x14ac:dyDescent="0.2">
      <c r="B66" s="31"/>
      <c r="F66" s="41"/>
      <c r="G66" s="41"/>
      <c r="H66" s="41"/>
      <c r="I66" s="41"/>
      <c r="J66" s="41"/>
    </row>
    <row r="67" spans="2:10" ht="20.100000000000001" customHeight="1" x14ac:dyDescent="0.2">
      <c r="B67" s="31"/>
      <c r="F67" s="41"/>
      <c r="G67" s="41"/>
      <c r="H67" s="41"/>
      <c r="I67" s="41"/>
      <c r="J67" s="41"/>
    </row>
    <row r="68" spans="2:10" ht="20.100000000000001" customHeight="1" x14ac:dyDescent="0.2">
      <c r="B68" s="31"/>
      <c r="F68" s="41"/>
      <c r="G68" s="41"/>
      <c r="H68" s="41"/>
      <c r="I68" s="41"/>
      <c r="J68" s="41"/>
    </row>
    <row r="69" spans="2:10" ht="20.100000000000001" customHeight="1" x14ac:dyDescent="0.2">
      <c r="B69" s="31"/>
      <c r="F69" s="41"/>
      <c r="G69" s="41"/>
      <c r="H69" s="41"/>
      <c r="I69" s="41"/>
      <c r="J69" s="41"/>
    </row>
    <row r="70" spans="2:10" ht="20.100000000000001" customHeight="1" x14ac:dyDescent="0.2">
      <c r="B70" s="31"/>
      <c r="F70" s="41"/>
      <c r="G70" s="41"/>
      <c r="H70" s="41"/>
      <c r="I70" s="41"/>
      <c r="J70" s="41"/>
    </row>
    <row r="71" spans="2:10" ht="20.100000000000001" customHeight="1" x14ac:dyDescent="0.2">
      <c r="C71" s="49"/>
      <c r="D71" s="41"/>
      <c r="E71" s="41"/>
      <c r="F71" s="41"/>
      <c r="G71" s="41"/>
      <c r="H71" s="41"/>
      <c r="I71" s="41"/>
      <c r="J71" s="41"/>
    </row>
    <row r="72" spans="2:10" ht="20.100000000000001" customHeight="1" x14ac:dyDescent="0.2">
      <c r="C72" s="49"/>
      <c r="D72" s="205"/>
      <c r="E72" s="41"/>
      <c r="F72" s="41"/>
      <c r="G72" s="41"/>
      <c r="H72" s="41"/>
      <c r="I72" s="41"/>
      <c r="J72" s="41"/>
    </row>
  </sheetData>
  <mergeCells count="31">
    <mergeCell ref="D53:F53"/>
    <mergeCell ref="B40:C40"/>
    <mergeCell ref="B4:E4"/>
    <mergeCell ref="C5:D5"/>
    <mergeCell ref="C23:D23"/>
    <mergeCell ref="C22:D22"/>
    <mergeCell ref="C21:D21"/>
    <mergeCell ref="C20:D20"/>
    <mergeCell ref="C18:D18"/>
    <mergeCell ref="C17:D17"/>
    <mergeCell ref="C16:D16"/>
    <mergeCell ref="C15:D15"/>
    <mergeCell ref="C14:D14"/>
    <mergeCell ref="C13:D13"/>
    <mergeCell ref="C7:D7"/>
    <mergeCell ref="C6:D6"/>
    <mergeCell ref="C8:D8"/>
    <mergeCell ref="C11:D11"/>
    <mergeCell ref="C10:D10"/>
    <mergeCell ref="C9:D9"/>
    <mergeCell ref="B12:E12"/>
    <mergeCell ref="B19:E19"/>
    <mergeCell ref="B24:C24"/>
    <mergeCell ref="B41:C41"/>
    <mergeCell ref="B45:C45"/>
    <mergeCell ref="B49:C49"/>
    <mergeCell ref="B53:C53"/>
    <mergeCell ref="B60:C60"/>
    <mergeCell ref="B56:C56"/>
    <mergeCell ref="B55:C55"/>
    <mergeCell ref="B54:C54"/>
  </mergeCells>
  <pageMargins left="0.19685039370078741" right="0.19685039370078741" top="0.19685039370078741" bottom="0.19685039370078741" header="0.19685039370078741" footer="0.19685039370078741"/>
  <pageSetup paperSize="9"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9"/>
  <sheetViews>
    <sheetView topLeftCell="A10" zoomScale="175" zoomScaleNormal="175" workbookViewId="0">
      <selection activeCell="D34" sqref="D34"/>
    </sheetView>
  </sheetViews>
  <sheetFormatPr defaultRowHeight="12" customHeight="1" x14ac:dyDescent="0.2"/>
  <cols>
    <col min="1" max="1" width="26.5703125" style="41" bestFit="1" customWidth="1"/>
    <col min="2" max="2" width="5.28515625" style="41" customWidth="1"/>
    <col min="3" max="12" width="9.140625" style="41"/>
    <col min="13" max="13" width="13.85546875" style="41" customWidth="1"/>
    <col min="14" max="16384" width="9.140625" style="41"/>
  </cols>
  <sheetData>
    <row r="1" spans="1:13" ht="12" customHeight="1" x14ac:dyDescent="0.2">
      <c r="A1" s="39" t="s">
        <v>71</v>
      </c>
      <c r="B1" s="40">
        <v>0</v>
      </c>
    </row>
    <row r="2" spans="1:13" ht="12" customHeight="1" x14ac:dyDescent="0.2">
      <c r="A2" s="39"/>
      <c r="B2" s="40">
        <v>0.5</v>
      </c>
    </row>
    <row r="3" spans="1:13" ht="12" customHeight="1" x14ac:dyDescent="0.2">
      <c r="A3" s="39"/>
      <c r="B3" s="40">
        <v>1</v>
      </c>
    </row>
    <row r="4" spans="1:13" ht="12" customHeight="1" x14ac:dyDescent="0.2">
      <c r="A4" s="42" t="s">
        <v>9</v>
      </c>
      <c r="B4" s="43">
        <v>0</v>
      </c>
    </row>
    <row r="5" spans="1:13" ht="12" customHeight="1" x14ac:dyDescent="0.2">
      <c r="A5" s="44"/>
      <c r="B5" s="43">
        <v>0.05</v>
      </c>
    </row>
    <row r="6" spans="1:13" ht="12" customHeight="1" x14ac:dyDescent="0.2">
      <c r="A6" s="42"/>
      <c r="B6" s="43">
        <v>0.13</v>
      </c>
    </row>
    <row r="7" spans="1:13" ht="12" customHeight="1" x14ac:dyDescent="0.2">
      <c r="A7" s="42"/>
      <c r="B7" s="43">
        <v>0.25</v>
      </c>
    </row>
    <row r="8" spans="1:13" ht="12" customHeight="1" x14ac:dyDescent="0.2">
      <c r="A8" s="45" t="s">
        <v>10</v>
      </c>
      <c r="B8" s="46">
        <v>0</v>
      </c>
      <c r="C8" s="47" t="s">
        <v>11</v>
      </c>
    </row>
    <row r="9" spans="1:13" ht="12" customHeight="1" x14ac:dyDescent="0.2">
      <c r="A9" s="45"/>
      <c r="B9" s="46">
        <v>1</v>
      </c>
      <c r="C9" s="47" t="s">
        <v>12</v>
      </c>
    </row>
    <row r="10" spans="1:13" ht="12" customHeight="1" x14ac:dyDescent="0.2">
      <c r="A10" s="48" t="s">
        <v>42</v>
      </c>
      <c r="C10" s="49"/>
    </row>
    <row r="11" spans="1:13" ht="12" customHeight="1" x14ac:dyDescent="0.2">
      <c r="A11" s="117" t="s">
        <v>43</v>
      </c>
      <c r="B11" s="118" t="s">
        <v>41</v>
      </c>
      <c r="C11" s="119"/>
      <c r="D11" s="118"/>
    </row>
    <row r="12" spans="1:13" ht="12" customHeight="1" x14ac:dyDescent="0.2">
      <c r="A12" s="118"/>
      <c r="B12" s="118" t="s">
        <v>44</v>
      </c>
      <c r="C12" s="119"/>
      <c r="D12" s="118"/>
    </row>
    <row r="13" spans="1:13" ht="12" customHeight="1" x14ac:dyDescent="0.2">
      <c r="A13" s="114" t="s">
        <v>105</v>
      </c>
      <c r="B13" s="116" t="s">
        <v>194</v>
      </c>
      <c r="C13" s="115"/>
      <c r="D13" s="115"/>
      <c r="E13" s="116"/>
      <c r="F13" s="116"/>
      <c r="G13" s="116"/>
      <c r="H13" s="116"/>
      <c r="I13" s="116"/>
      <c r="J13" s="116"/>
      <c r="K13" s="116"/>
      <c r="L13" s="116"/>
      <c r="M13" s="116"/>
    </row>
    <row r="14" spans="1:13" ht="12" customHeight="1" x14ac:dyDescent="0.2">
      <c r="A14" s="114"/>
      <c r="B14" s="116" t="s">
        <v>193</v>
      </c>
      <c r="C14" s="115"/>
      <c r="D14" s="115"/>
      <c r="E14" s="116"/>
      <c r="F14" s="116"/>
      <c r="G14" s="116"/>
      <c r="H14" s="116"/>
      <c r="I14" s="116"/>
      <c r="J14" s="116"/>
      <c r="K14" s="116"/>
      <c r="L14" s="116"/>
      <c r="M14" s="116"/>
    </row>
    <row r="15" spans="1:13" ht="12" customHeight="1" x14ac:dyDescent="0.2">
      <c r="A15" s="114"/>
      <c r="B15" s="116" t="s">
        <v>192</v>
      </c>
      <c r="C15" s="115"/>
      <c r="D15" s="115"/>
      <c r="E15" s="116"/>
      <c r="F15" s="116"/>
      <c r="G15" s="116"/>
      <c r="H15" s="116"/>
      <c r="I15" s="116"/>
      <c r="J15" s="116"/>
      <c r="K15" s="116"/>
      <c r="L15" s="116"/>
      <c r="M15" s="116"/>
    </row>
    <row r="16" spans="1:13" ht="12" customHeight="1" x14ac:dyDescent="0.2">
      <c r="A16" s="114"/>
      <c r="B16" s="116" t="s">
        <v>195</v>
      </c>
      <c r="C16" s="115"/>
      <c r="D16" s="115"/>
      <c r="E16" s="116"/>
      <c r="F16" s="116"/>
      <c r="G16" s="116"/>
      <c r="H16" s="116"/>
      <c r="I16" s="116"/>
      <c r="J16" s="116"/>
      <c r="K16" s="116"/>
      <c r="L16" s="116"/>
      <c r="M16" s="116"/>
    </row>
    <row r="17" spans="1:13" ht="12" customHeight="1" x14ac:dyDescent="0.2">
      <c r="A17" s="114"/>
      <c r="B17" s="116" t="s">
        <v>196</v>
      </c>
      <c r="C17" s="115"/>
      <c r="D17" s="115"/>
      <c r="E17" s="116"/>
      <c r="F17" s="116"/>
      <c r="G17" s="116"/>
      <c r="H17" s="116"/>
      <c r="I17" s="116"/>
      <c r="J17" s="116"/>
      <c r="K17" s="116"/>
      <c r="L17" s="116"/>
      <c r="M17" s="116"/>
    </row>
    <row r="18" spans="1:13" ht="12" customHeight="1" x14ac:dyDescent="0.2">
      <c r="A18" s="114"/>
      <c r="B18" s="116" t="s">
        <v>197</v>
      </c>
      <c r="C18" s="115"/>
      <c r="D18" s="115"/>
      <c r="E18" s="116"/>
      <c r="F18" s="116"/>
      <c r="G18" s="116"/>
      <c r="H18" s="116"/>
      <c r="I18" s="116"/>
      <c r="J18" s="116"/>
      <c r="K18" s="116"/>
      <c r="L18" s="116"/>
      <c r="M18" s="116"/>
    </row>
    <row r="19" spans="1:13" ht="12" customHeight="1" x14ac:dyDescent="0.2">
      <c r="A19" s="114"/>
      <c r="B19" s="116" t="s">
        <v>198</v>
      </c>
      <c r="C19" s="115"/>
      <c r="D19" s="115"/>
      <c r="E19" s="116"/>
      <c r="F19" s="116"/>
      <c r="G19" s="116"/>
      <c r="H19" s="116"/>
      <c r="I19" s="116"/>
      <c r="J19" s="116"/>
      <c r="K19" s="116"/>
      <c r="L19" s="116"/>
      <c r="M19" s="116"/>
    </row>
    <row r="20" spans="1:13" ht="12" customHeight="1" x14ac:dyDescent="0.2">
      <c r="A20" s="114"/>
      <c r="B20" s="116" t="s">
        <v>199</v>
      </c>
      <c r="C20" s="115"/>
      <c r="D20" s="115"/>
      <c r="E20" s="116"/>
      <c r="F20" s="116"/>
      <c r="G20" s="116"/>
      <c r="H20" s="116"/>
      <c r="I20" s="116"/>
      <c r="J20" s="116"/>
      <c r="K20" s="116"/>
      <c r="L20" s="116"/>
      <c r="M20" s="116"/>
    </row>
    <row r="21" spans="1:13" ht="12" customHeight="1" x14ac:dyDescent="0.2">
      <c r="A21" s="114"/>
      <c r="B21" s="116" t="s">
        <v>200</v>
      </c>
      <c r="C21" s="115"/>
      <c r="D21" s="115"/>
      <c r="E21" s="116"/>
      <c r="F21" s="116"/>
      <c r="G21" s="116"/>
      <c r="H21" s="116"/>
      <c r="I21" s="116"/>
      <c r="J21" s="116"/>
      <c r="K21" s="116"/>
      <c r="L21" s="116"/>
      <c r="M21" s="116"/>
    </row>
    <row r="22" spans="1:13" ht="12" customHeight="1" x14ac:dyDescent="0.2">
      <c r="A22" s="114"/>
      <c r="B22" s="116" t="s">
        <v>201</v>
      </c>
      <c r="C22" s="115"/>
      <c r="D22" s="115"/>
      <c r="E22" s="116"/>
      <c r="F22" s="116"/>
      <c r="G22" s="116"/>
      <c r="H22" s="116"/>
      <c r="I22" s="116"/>
      <c r="J22" s="116"/>
      <c r="K22" s="116"/>
      <c r="L22" s="116"/>
      <c r="M22" s="116"/>
    </row>
    <row r="23" spans="1:13" ht="12" customHeight="1" x14ac:dyDescent="0.2">
      <c r="A23" s="116"/>
      <c r="B23" s="116" t="s">
        <v>202</v>
      </c>
      <c r="C23" s="115"/>
      <c r="D23" s="115"/>
      <c r="E23" s="116"/>
      <c r="F23" s="116"/>
      <c r="G23" s="116"/>
      <c r="H23" s="116"/>
      <c r="I23" s="116"/>
      <c r="J23" s="116"/>
      <c r="K23" s="116"/>
      <c r="L23" s="116"/>
      <c r="M23" s="116"/>
    </row>
    <row r="24" spans="1:13" ht="12" customHeight="1" x14ac:dyDescent="0.2">
      <c r="A24" s="116"/>
      <c r="B24" s="116" t="s">
        <v>203</v>
      </c>
      <c r="C24" s="115"/>
      <c r="D24" s="115"/>
      <c r="E24" s="116"/>
      <c r="F24" s="116"/>
      <c r="G24" s="116"/>
      <c r="H24" s="116"/>
      <c r="I24" s="116"/>
      <c r="J24" s="116"/>
      <c r="K24" s="116"/>
      <c r="L24" s="116"/>
      <c r="M24" s="116"/>
    </row>
    <row r="25" spans="1:13" ht="12" customHeight="1" x14ac:dyDescent="0.2">
      <c r="A25" s="116"/>
      <c r="B25" s="116" t="s">
        <v>205</v>
      </c>
      <c r="C25" s="115"/>
      <c r="D25" s="115"/>
      <c r="E25" s="116"/>
      <c r="F25" s="116"/>
      <c r="G25" s="116"/>
      <c r="H25" s="116"/>
      <c r="I25" s="116"/>
      <c r="J25" s="116"/>
      <c r="K25" s="116"/>
      <c r="L25" s="116"/>
      <c r="M25" s="116"/>
    </row>
    <row r="26" spans="1:13" ht="12" customHeight="1" x14ac:dyDescent="0.2">
      <c r="A26" s="116"/>
      <c r="B26" s="116" t="s">
        <v>204</v>
      </c>
      <c r="C26" s="115"/>
      <c r="D26" s="115"/>
      <c r="E26" s="116"/>
      <c r="F26" s="116"/>
      <c r="G26" s="116"/>
      <c r="H26" s="116"/>
      <c r="I26" s="116"/>
      <c r="J26" s="116"/>
      <c r="K26" s="116"/>
      <c r="L26" s="116"/>
      <c r="M26" s="116"/>
    </row>
    <row r="27" spans="1:13" ht="12" customHeight="1" x14ac:dyDescent="0.2">
      <c r="A27" s="48" t="s">
        <v>45</v>
      </c>
      <c r="F27" s="49"/>
    </row>
    <row r="28" spans="1:13" ht="12" customHeight="1" x14ac:dyDescent="0.2">
      <c r="A28" s="120"/>
      <c r="B28" s="120" t="s">
        <v>206</v>
      </c>
      <c r="C28" s="120"/>
      <c r="D28" s="120"/>
      <c r="E28" s="120"/>
      <c r="F28" s="120"/>
      <c r="G28" s="120"/>
      <c r="H28" s="120"/>
    </row>
    <row r="29" spans="1:13" ht="12" customHeight="1" x14ac:dyDescent="0.2">
      <c r="A29" s="120"/>
      <c r="B29" s="120" t="s">
        <v>207</v>
      </c>
      <c r="C29" s="120"/>
      <c r="D29" s="120"/>
      <c r="E29" s="120"/>
      <c r="F29" s="120"/>
      <c r="G29" s="120"/>
      <c r="H29" s="12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7</vt:i4>
      </vt:variant>
    </vt:vector>
  </HeadingPairs>
  <TitlesOfParts>
    <vt:vector size="7" baseType="lpstr">
      <vt:lpstr>Naslovnica</vt:lpstr>
      <vt:lpstr>Upute</vt:lpstr>
      <vt:lpstr>TI Izravni tr.-Sluz.put._Ostali</vt:lpstr>
      <vt:lpstr>TII Opci troskovi</vt:lpstr>
      <vt:lpstr>TIII Neprihvatljivi tr.</vt:lpstr>
      <vt:lpstr>TIV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2023-03-06T12:07:36Z</dcterms:modified>
</cp:coreProperties>
</file>