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jana Markotic\Desktop\"/>
    </mc:Choice>
  </mc:AlternateContent>
  <bookViews>
    <workbookView xWindow="0" yWindow="0" windowWidth="28770" windowHeight="9015" tabRatio="786" activeTab="4"/>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7" l="1"/>
  <c r="E17" i="7" l="1"/>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<sst xmlns="http://schemas.openxmlformats.org/spreadsheetml/2006/main" count="382" uniqueCount="265">
  <si>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</si>
  <si>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</si>
  <si>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</si>
  <si>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</si>
  <si>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</si>
  <si>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</si>
  <si>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</si>
  <si>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</si>
  <si>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</si>
  <si>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</si>
  <si>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</si>
  <si>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</si>
  <si>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</si>
  <si>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</si>
  <si>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</si>
  <si>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</si>
  <si>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</si>
  <si>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</si>
  <si>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</si>
  <si>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</si>
  <si>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</si>
  <si>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</si>
  <si>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</si>
  <si>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</si>
  <si>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</si>
  <si>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</si>
  <si>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</si>
  <si>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</si>
  <si>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</si>
  <si>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</si>
  <si>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</si>
  <si>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</si>
  <si>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</si>
  <si>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</si>
  <si>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</si>
  <si>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</si>
  <si>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</si>
  <si>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</si>
  <si>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</si>
  <si>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</si>
  <si>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</si>
  <si>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</si>
  <si>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</si>
  <si>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</si>
  <si>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</si>
  <si>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</si>
  <si>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</si>
  <si>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</si>
  <si>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</si>
  <si>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</si>
  <si>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</si>
  <si>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</si>
  <si>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</si>
  <si>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</si>
  <si>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</si>
  <si>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</si>
  <si>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</si>
  <si>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</si>
  <si>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</si>
  <si>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</si>
  <si>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</si>
  <si>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</si>
  <si>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</si>
  <si>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</si>
  <si>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</si>
  <si>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</si>
  <si>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</si>
  <si>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</si>
  <si>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</si>
  <si>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</si>
  <si>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</si>
  <si>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</si>
  <si>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</si>
  <si>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</si>
  <si>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</si>
  <si>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</si>
  <si>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</si>
  <si>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</si>
  <si>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</si>
  <si>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</si>
  <si>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</si>
  <si>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</si>
  <si>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</si>
  <si>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</si>
  <si>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</si>
  <si>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</si>
  <si>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</si>
  <si>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</si>
  <si>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</si>
  <si>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</si>
  <si>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</si>
  <si>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</si>
  <si>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</si>
  <si>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</si>
  <si>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</si>
  <si>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</si>
  <si>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</si>
  <si>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</si>
  <si>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</si>
  <si>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</si>
  <si>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</si>
  <si>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</si>
  <si>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</si>
  <si>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</si>
  <si>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</si>
  <si>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</si>
  <si>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</si>
  <si>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</si>
  <si>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</si>
  <si>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</si>
  <si>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</si>
  <si>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</si>
  <si>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</si>
  <si>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</si>
  <si>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</si>
  <si>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</si>
  <si>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</si>
  <si>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</si>
  <si>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</si>
  <si>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</si>
  <si>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</si>
  <si>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</si>
  <si>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</si>
  <si>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</si>
  <si>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</si>
  <si>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</si>
  <si>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</si>
  <si>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</si>
  <si>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</si>
  <si>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</si>
  <si>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</si>
  <si>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</si>
  <si>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</si>
  <si>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</si>
  <si>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</si>
  <si>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</si>
  <si>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</si>
  <si>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</si>
  <si>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</si>
  <si>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</si>
  <si>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</si>
  <si>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</si>
  <si>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</si>
  <si>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</si>
  <si>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</si>
  <si>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</si>
  <si>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</si>
  <si>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</si>
  <si>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</si>
  <si>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</si>
  <si>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</si>
  <si>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</si>
  <si>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</si>
  <si>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</si>
  <si>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</si>
  <si>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</si>
  <si>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</si>
  <si>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</si>
  <si>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</si>
  <si>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</si>
  <si>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</si>
  <si>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</si>
  <si>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</si>
  <si>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</si>
  <si>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</si>
  <si>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</si>
  <si>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</si>
  <si>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</si>
  <si>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</si>
  <si>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</si>
  <si>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</si>
  <si>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</si>
  <si>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</si>
  <si>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</si>
  <si>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</si>
  <si>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</si>
  <si>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</si>
  <si>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</si>
  <si>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</si>
  <si>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</si>
  <si>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</si>
  <si>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</si>
  <si>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</si>
  <si>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</si>
  <si>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</si>
  <si>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</si>
  <si>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</si>
  <si>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</si>
  <si>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</si>
  <si>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</si>
  <si>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</si>
  <si>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</si>
  <si>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</si>
  <si>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</si>
  <si>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</si>
  <si>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</si>
  <si>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</si>
  <si>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</si>
  <si>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</si>
  <si>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</si>
  <si>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</si>
  <si>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</si>
  <si>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</si>
  <si>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</si>
  <si>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</si>
  <si>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</si>
  <si>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</si>
  <si>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</si>
  <si>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</si>
  <si>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</si>
  <si>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</si>
  <si>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</si>
  <si>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</si>
  <si>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</si>
  <si>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</si>
  <si>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</si>
  <si>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</si>
  <si>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</si>
  <si>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</si>
  <si>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</si>
  <si>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</si>
  <si>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</si>
  <si>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</si>
  <si>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</si>
  <si>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</si>
  <si>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t>Najviša vrijednost potpore 80.000,00 EUR po nositelju projekta.*</t>
  </si>
  <si>
    <r>
      <t xml:space="preserve">Traženi iznos potpore: </t>
    </r>
    <r>
      <rPr>
        <sz val="12"/>
        <color rgb="FF000000"/>
        <rFont val="Arial Narrow"/>
        <family val="2"/>
        <charset val="238"/>
      </rPr>
      <t>Maksimalni iznos javne potpore iznosi 80.000,00 EUR u protuvrijednosti u HRK. U slučaju da je ukupni iznos prihvatljivih troškova nakon primjene intenziteta (redak 8.),  jednak ili veći od maksimalnog iznosa javne potpore propisan FLAG natječajem (redak 11.) upisati najviši iznos potpore po nositelju projekta, tj. 80.000,00 EUR* u protuvrijednosti u HRK (redak 11.). U slučaju da ukupan iznos javne potpore, nakon primjene intenziteta (redak 8.), ne prelazi maksimalni iznos potpore propisan FLAG natječajem - upisati iznos iz retka 8.</t>
    </r>
  </si>
  <si>
    <t>1. Trošak opremanja javnih prostora</t>
  </si>
  <si>
    <t>1.1 Troškovi opremanja /restauracije predmeta/plovila/objekata/nosača ribarske/pomorske baštine</t>
  </si>
  <si>
    <t>1.2. Troškovi uvođenja sustava za interpretaciju baštine (IKT rješenja)</t>
  </si>
  <si>
    <t>1.3 Troškovi nabave sustava za nadzor javnih prostora i/ili javnih dobara</t>
  </si>
  <si>
    <t xml:space="preserve">1.4 Troškovi nabave informatičke opreme i/ili informatičkih sustava (računalni programi i/ili licencirani računalni programi) za rad </t>
  </si>
  <si>
    <t>1.5 Troškovi nabave uređaja za klimatizaciju javnih prostora</t>
  </si>
  <si>
    <t>1.6. Troškovi ulaganja u tematske staze, dječja igrališta</t>
  </si>
  <si>
    <t>1.6 Troškovi transporta, montaže, ugradnje i sl.</t>
  </si>
  <si>
    <t>2.2. Troškovi aktivnosti vrednovanja  maritimne baštine i očuvanja identiteta područja</t>
  </si>
  <si>
    <t xml:space="preserve">2.3. Troškovi uvođenja inovativnih sustava interpretacije </t>
  </si>
  <si>
    <t>2.4. Troškovi zaštite/konzervacije tradicijske ribarske i/ili pomorske baštine (izuzev troškova vanjskih stručnjaka);</t>
  </si>
  <si>
    <t>3. Trošak oraganizacije manifestacije/sajma</t>
  </si>
  <si>
    <t>3.1. Trošak najma prostora i/ili opreme i/ili usluge</t>
  </si>
  <si>
    <t>3.2. Trošak nabave opreme za prezentaciju</t>
  </si>
  <si>
    <t>3.3. Trošak stručnjaka za organizaciju manifestacija/sajmova</t>
  </si>
  <si>
    <t>3.4. Trošak nabave potrošnog materijala</t>
  </si>
  <si>
    <t>4. Troškovi usluge zaštitarske službe izravno povezani s provedbom aktivnosti;</t>
  </si>
  <si>
    <t>5. Troškovi novih alata, radnog i potrošnog materijala izravno povezani s provedbom aktivnosti, uključujući troškove transporta;</t>
  </si>
  <si>
    <t xml:space="preserve">6. Troškovi edukacijsko – informativnih materijala te vidljivosti projekta u svim formama uključujući troškove transporta, montaže, ugradnje i sl. te </t>
  </si>
  <si>
    <t>7. Troškovi hrane i pića za sudionike aktivnosti pod brojem 3.  navedenih u poglavlju 5. ovog FLAG natječaja;</t>
  </si>
  <si>
    <t>8. Troškovi vanjskih stručnjaka izravno povezani s provedbom aktivnosti (koji nisu uključeni u Opće troškove);</t>
  </si>
  <si>
    <t xml:space="preserve">9. Najam prostora i/ili opreme za provedbu edukacijskih aktivnosti </t>
  </si>
  <si>
    <t xml:space="preserve">10. Najam prostora i/ili opreme za provedbu promidžbenih aktivnosti </t>
  </si>
  <si>
    <t xml:space="preserve">11. Drugi troškovi izravno povezani s provedbom edukacijskih aktivnosti </t>
  </si>
  <si>
    <t xml:space="preserve">12. Drugi troškovi izravno povezani s provedbom promidžbenih aktivnosti </t>
  </si>
  <si>
    <t>13. Troškovi hrane i pića za sudionike edukacijskijh i promidžbenih aktivnosti</t>
  </si>
  <si>
    <t>14. Komunalne usluge izravno povezane s provedbom aktivnosti projekta</t>
  </si>
  <si>
    <t xml:space="preserve">15. Ostali, nespomenuti, izravni troškovi </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</si>
  <si>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</si>
  <si>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FLAG-natječaj za dodjelu potpore za provedbu projekta u okviru 
2.1.1. „Potpora vrednovanju, zaštiti i promociji kulturne - maritimne baštine te tradicije ribarstva i akvakulture“ iz LRSR FLAG-a "Tri mora"</t>
  </si>
  <si>
    <t>3. Troškovi izrade procjene o potrebi izrade studije</t>
  </si>
  <si>
    <t>4. Trošak izrade elaborata zaštite okoliša</t>
  </si>
  <si>
    <t>5. Troškovi izrade studija/dokumenata/istraživanja vezanih za valorizaciju pomorske baštine</t>
  </si>
  <si>
    <t>6. Troškovi pripreme dokumentacije za provedbu nabave i provedbe postupka nabave</t>
  </si>
  <si>
    <t>7. Troškove pripreme projektno-tehničke dokumentacije, geodetskih usluga, elaborata i certifikata</t>
  </si>
  <si>
    <t>8. Troškovi pripreme dokumentacije za natječaj i provedbu projekta</t>
  </si>
  <si>
    <t>2. Troškovi izrade studije utjecaja na okoliš</t>
  </si>
  <si>
    <t>1. Troškovi pripreme poslovnog plana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</si>
</sst>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0.0%"/>
    <numFmt numFmtId="165" formatCode="_-* #,##0.00\ [$kn-41A]_-;\-* #,##0.00\ [$kn-41A]_-;_-* &quot;-&quot;??\ [$kn-41A]_-;_-@_-"/>
    <numFmt numFmtId="166" formatCode="#,##0.00\ &quot;kn&quot;"/>
    <numFmt numFmtId="167" formatCode="0.000000"/>
    <numFmt numFmtId="168"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0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6"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7"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4"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43"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4"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4"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5" fontId="24" fillId="4" borderId="1" xfId="0" applyNumberFormat="1" applyFont="1" applyFill="1" applyBorder="1" applyAlignment="1">
      <alignment horizontal="right" vertical="center" wrapText="1"/>
    </xf>
    <xf numFmtId="165"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8"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8"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5"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4">
    <cellStyle name="Hyperlink" xfId="3" builtinId="8"/>
    <cellStyle name="Normal" xfId="0" builtinId="0"/>
    <cellStyle name="Normalno 2" xfId="2"/>
    <cellStyle name="Percent"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xmlns=""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view="pageLayout" topLeftCell="A7"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3" t="s">
        <v>256</v>
      </c>
      <c r="C9" s="243"/>
      <c r="D9" s="243"/>
      <c r="E9" s="243"/>
      <c r="F9" s="243"/>
      <c r="G9" s="243"/>
      <c r="H9" s="243"/>
      <c r="I9" s="243"/>
      <c r="J9" s="243"/>
      <c r="K9" s="243"/>
      <c r="L9" s="243"/>
      <c r="M9" s="243"/>
    </row>
    <row r="10" spans="2:13" ht="21" customHeight="1" x14ac:dyDescent="0.2">
      <c r="B10" s="243"/>
      <c r="C10" s="243"/>
      <c r="D10" s="243"/>
      <c r="E10" s="243"/>
      <c r="F10" s="243"/>
      <c r="G10" s="243"/>
      <c r="H10" s="243"/>
      <c r="I10" s="243"/>
      <c r="J10" s="243"/>
      <c r="K10" s="243"/>
      <c r="L10" s="243"/>
      <c r="M10" s="243"/>
    </row>
    <row r="11" spans="2:13" x14ac:dyDescent="0.2">
      <c r="B11" s="243"/>
      <c r="C11" s="243"/>
      <c r="D11" s="243"/>
      <c r="E11" s="243"/>
      <c r="F11" s="243"/>
      <c r="G11" s="243"/>
      <c r="H11" s="243"/>
      <c r="I11" s="243"/>
      <c r="J11" s="243"/>
      <c r="K11" s="243"/>
      <c r="L11" s="243"/>
      <c r="M11" s="243"/>
    </row>
    <row r="12" spans="2:13" ht="23.25" x14ac:dyDescent="0.2">
      <c r="B12" s="2"/>
      <c r="C12" s="2"/>
      <c r="D12" s="2"/>
      <c r="E12" s="2"/>
      <c r="F12" s="2"/>
      <c r="G12" s="2"/>
      <c r="H12" s="2"/>
      <c r="I12" s="2"/>
      <c r="J12" s="2"/>
      <c r="K12" s="2"/>
      <c r="L12" s="2"/>
      <c r="M12" s="2"/>
    </row>
    <row r="13" spans="2:13" ht="23.25" x14ac:dyDescent="0.2">
      <c r="B13" s="2"/>
      <c r="C13" s="2"/>
      <c r="D13" s="2"/>
      <c r="E13" s="242" t="s">
        <v>132</v>
      </c>
      <c r="F13" s="242"/>
      <c r="G13" s="242"/>
      <c r="H13" s="242"/>
      <c r="I13" s="242"/>
      <c r="J13" s="242"/>
      <c r="K13" s="2"/>
      <c r="L13" s="2"/>
      <c r="M13" s="2"/>
    </row>
    <row r="14" spans="2:13" ht="23.25" x14ac:dyDescent="0.2">
      <c r="B14" s="2"/>
      <c r="C14" s="2"/>
      <c r="D14" s="2"/>
      <c r="E14" s="242"/>
      <c r="F14" s="242"/>
      <c r="G14" s="242"/>
      <c r="H14" s="242"/>
      <c r="I14" s="242"/>
      <c r="J14" s="242"/>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2" t="s">
        <v>133</v>
      </c>
      <c r="F16" s="242"/>
      <c r="G16" s="242"/>
      <c r="H16" s="242"/>
      <c r="I16" s="242"/>
      <c r="J16" s="242"/>
      <c r="K16" s="2"/>
      <c r="L16" s="2"/>
      <c r="M16" s="2"/>
    </row>
    <row r="17" spans="2:13" ht="23.25" x14ac:dyDescent="0.2">
      <c r="B17" s="2"/>
      <c r="C17" s="2"/>
      <c r="D17" s="2"/>
      <c r="E17" s="242"/>
      <c r="F17" s="242"/>
      <c r="G17" s="242"/>
      <c r="H17" s="242"/>
      <c r="I17" s="242"/>
      <c r="J17" s="242"/>
      <c r="K17" s="2"/>
      <c r="L17" s="2"/>
      <c r="M17" s="2"/>
    </row>
    <row r="19" spans="2:13" x14ac:dyDescent="0.2">
      <c r="B19" s="232" t="s">
        <v>219</v>
      </c>
      <c r="C19" s="238" t="s">
        <v>224</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220</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2"/>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221</v>
      </c>
    </row>
    <row r="17" spans="2:2" ht="15" customHeight="1" x14ac:dyDescent="0.2">
      <c r="B17" s="235" t="s">
        <v>223</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3" t="s">
        <v>165</v>
      </c>
    </row>
    <row r="22" spans="2:2" ht="12.75" x14ac:dyDescent="0.2">
      <c r="B22" s="154" t="s">
        <v>166</v>
      </c>
    </row>
    <row r="23" spans="2:2" ht="12.75" x14ac:dyDescent="0.2">
      <c r="B23" s="154" t="s">
        <v>167</v>
      </c>
    </row>
    <row r="24" spans="2:2" ht="38.25" x14ac:dyDescent="0.2">
      <c r="B24" s="154" t="s">
        <v>168</v>
      </c>
    </row>
    <row r="25" spans="2:2" ht="51" x14ac:dyDescent="0.2">
      <c r="B25" s="154"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0"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Normal="100" workbookViewId="0">
      <selection activeCell="L8" sqref="L8"/>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5" t="s">
        <v>16</v>
      </c>
      <c r="B2" s="71"/>
      <c r="C2" s="248"/>
      <c r="D2" s="248"/>
      <c r="E2" s="248"/>
      <c r="F2" s="248"/>
      <c r="G2" s="248"/>
      <c r="H2" s="248"/>
      <c r="I2" s="248"/>
      <c r="J2" s="248"/>
      <c r="K2" s="249"/>
    </row>
    <row r="3" spans="1:21" x14ac:dyDescent="0.2">
      <c r="A3" s="136" t="s">
        <v>17</v>
      </c>
      <c r="B3" s="72"/>
      <c r="C3" s="250"/>
      <c r="D3" s="251"/>
      <c r="E3" s="251"/>
      <c r="F3" s="251"/>
      <c r="G3" s="251"/>
      <c r="H3" s="251"/>
      <c r="I3" s="251"/>
      <c r="J3" s="251"/>
      <c r="K3" s="252"/>
    </row>
    <row r="4" spans="1:21" ht="13.5" thickBot="1" x14ac:dyDescent="0.25">
      <c r="A4" s="137" t="s">
        <v>38</v>
      </c>
      <c r="B4" s="73"/>
      <c r="C4" s="244" t="s">
        <v>39</v>
      </c>
      <c r="D4" s="244"/>
      <c r="E4" s="244"/>
      <c r="F4" s="244"/>
      <c r="G4" s="244"/>
      <c r="H4" s="244"/>
      <c r="I4" s="244"/>
      <c r="J4" s="244"/>
      <c r="K4" s="245"/>
    </row>
    <row r="6" spans="1:21" ht="26.45" customHeight="1" x14ac:dyDescent="0.2">
      <c r="A6" s="74" t="s">
        <v>136</v>
      </c>
      <c r="B6" s="75"/>
      <c r="C6" s="75"/>
      <c r="D6" s="75"/>
      <c r="E6" s="75"/>
      <c r="F6" s="75"/>
      <c r="G6" s="75"/>
      <c r="H6" s="75"/>
      <c r="I6" s="75"/>
      <c r="J6" s="76"/>
      <c r="K6" s="246" t="s">
        <v>21</v>
      </c>
      <c r="L6" s="246"/>
      <c r="M6" s="246"/>
      <c r="N6" s="246"/>
      <c r="O6" s="246"/>
      <c r="P6" s="246"/>
      <c r="Q6" s="246"/>
      <c r="R6" s="246"/>
      <c r="S6" s="246"/>
      <c r="T6" s="246"/>
      <c r="U6" s="247"/>
    </row>
    <row r="7" spans="1:21" s="81" customFormat="1" ht="51" x14ac:dyDescent="0.2">
      <c r="A7" s="77"/>
      <c r="B7" s="78" t="s">
        <v>15</v>
      </c>
      <c r="C7" s="78" t="s">
        <v>41</v>
      </c>
      <c r="D7" s="78" t="s">
        <v>22</v>
      </c>
      <c r="E7" s="78" t="s">
        <v>23</v>
      </c>
      <c r="F7" s="78" t="s">
        <v>80</v>
      </c>
      <c r="G7" s="78" t="s">
        <v>26</v>
      </c>
      <c r="H7" s="138"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3" t="s">
        <v>137</v>
      </c>
      <c r="B8" s="253"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3"/>
      <c r="B9" s="253"/>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3"/>
      <c r="B10" s="253"/>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3"/>
      <c r="B11" s="253"/>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3"/>
      <c r="B12" s="253"/>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3"/>
      <c r="B13" s="253"/>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3"/>
      <c r="B14" s="253"/>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3"/>
      <c r="B15" s="253"/>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3"/>
      <c r="B16" s="253"/>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3"/>
      <c r="B17" s="253"/>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3"/>
      <c r="B18" s="253"/>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3"/>
      <c r="B19" s="253"/>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3"/>
      <c r="B20" s="253"/>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3"/>
      <c r="B21" s="253"/>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3"/>
      <c r="B22" s="253"/>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3"/>
      <c r="B23" s="253"/>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3"/>
      <c r="B24" s="254"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3"/>
      <c r="B25" s="255"/>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3"/>
      <c r="B26" s="255"/>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3"/>
      <c r="B27" s="255"/>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3"/>
      <c r="B28" s="255"/>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3"/>
      <c r="B29" s="255"/>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3"/>
      <c r="B30" s="255"/>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3"/>
      <c r="B31" s="255"/>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3"/>
      <c r="B32" s="255"/>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3"/>
      <c r="B33" s="255"/>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3"/>
      <c r="B34" s="255"/>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3"/>
      <c r="B35" s="255"/>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3"/>
      <c r="B36" s="255"/>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3"/>
      <c r="B37" s="255"/>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3"/>
      <c r="B38" s="255"/>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3"/>
      <c r="B39" s="256"/>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3"/>
      <c r="B40" s="254"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3"/>
      <c r="B41" s="255"/>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3"/>
      <c r="B42" s="255"/>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3"/>
      <c r="B43" s="255"/>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3"/>
      <c r="B44" s="255"/>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3"/>
      <c r="B45" s="255"/>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3"/>
      <c r="B46" s="255"/>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3"/>
      <c r="B47" s="255"/>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3"/>
      <c r="B48" s="255"/>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3"/>
      <c r="B49" s="255"/>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3"/>
      <c r="B50" s="255"/>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3"/>
      <c r="B51" s="255"/>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3"/>
      <c r="B52" s="255"/>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3"/>
      <c r="B53" s="255"/>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3"/>
      <c r="B54" s="255"/>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3"/>
      <c r="B55" s="256"/>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3"/>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210</v>
      </c>
      <c r="C60" s="223"/>
      <c r="D60" s="224" t="s">
        <v>211</v>
      </c>
      <c r="E60" s="225"/>
    </row>
    <row r="61" spans="1:21" x14ac:dyDescent="0.2">
      <c r="A61" s="43"/>
      <c r="C61" s="221"/>
    </row>
    <row r="62" spans="1:21" x14ac:dyDescent="0.2">
      <c r="A62" s="43"/>
      <c r="C62" s="221"/>
    </row>
    <row r="63" spans="1:21" x14ac:dyDescent="0.2">
      <c r="A63" s="43"/>
      <c r="C63" s="221"/>
      <c r="D63" s="224" t="s">
        <v>212</v>
      </c>
      <c r="E63" s="226"/>
      <c r="F63" s="226"/>
    </row>
    <row r="64" spans="1:21" x14ac:dyDescent="0.2">
      <c r="A64" s="43"/>
      <c r="C64" s="221"/>
    </row>
    <row r="65" spans="1:9" x14ac:dyDescent="0.2">
      <c r="A65" s="43"/>
      <c r="C65" s="221"/>
      <c r="H65" s="43" t="s">
        <v>213</v>
      </c>
      <c r="I65" s="43" t="s">
        <v>39</v>
      </c>
    </row>
    <row r="66" spans="1:9" x14ac:dyDescent="0.2">
      <c r="A66" s="43"/>
      <c r="C66" s="221"/>
      <c r="D66" s="224" t="s">
        <v>214</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RM!$B$4:$B$7</xm:f>
          </x14:formula1>
          <xm:sqref>L24:L38 L8:L22 L40:L54</xm:sqref>
        </x14:dataValidation>
        <x14:dataValidation type="list" allowBlank="1" showInputMessage="1" showErrorMessage="1">
          <x14:formula1>
            <xm:f>RM!$B$8:$B$9</xm:f>
          </x14:formula1>
          <xm:sqref>P24:P38 P8:P22 P40:P54</xm:sqref>
        </x14:dataValidation>
        <x14:dataValidation type="list" allowBlank="1" showInputMessage="1" showErrorMessage="1">
          <x14:formula1>
            <xm:f>RM!$B$13:$B$44</xm:f>
          </x14:formula1>
          <xm:sqref>C8:C22 C40:C54 C24:C38</xm:sqref>
        </x14:dataValidation>
        <x14:dataValidation type="list" allowBlank="1" showInputMessage="1" showErrorMessage="1">
          <x14:formula1>
            <xm:f>RM!$B$1:$B$3</xm:f>
          </x14:formula1>
          <xm:sqref>R24:R38 R8:R22 R40:R54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zoomScaleNormal="100" workbookViewId="0">
      <selection activeCell="R8" sqref="R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108</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141</v>
      </c>
      <c r="B8" s="253"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3"/>
      <c r="B9" s="253"/>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3"/>
      <c r="B10" s="253"/>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3"/>
      <c r="B11" s="253"/>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3"/>
      <c r="B12" s="253"/>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3"/>
      <c r="B13" s="253"/>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3"/>
      <c r="B14" s="253"/>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3"/>
      <c r="B15" s="253"/>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3"/>
      <c r="B16" s="253"/>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3"/>
      <c r="B17" s="253"/>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3"/>
      <c r="B18" s="253"/>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3"/>
      <c r="B19" s="254"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3"/>
      <c r="B20" s="255"/>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3"/>
      <c r="B21" s="255"/>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3"/>
      <c r="B22" s="255"/>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3"/>
      <c r="B23" s="255"/>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3"/>
      <c r="B24" s="255"/>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3"/>
      <c r="B25" s="255"/>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3"/>
      <c r="B26" s="255"/>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3"/>
      <c r="B27" s="255"/>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3"/>
      <c r="B28" s="255"/>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3"/>
      <c r="B29" s="256"/>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3"/>
      <c r="B30" s="254"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3"/>
      <c r="B31" s="255"/>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3"/>
      <c r="B32" s="255"/>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3"/>
      <c r="B33" s="255"/>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3"/>
      <c r="B34" s="255"/>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3"/>
      <c r="B35" s="255"/>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3"/>
      <c r="B36" s="255"/>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3"/>
      <c r="B37" s="255"/>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3"/>
      <c r="B38" s="255"/>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3"/>
      <c r="B39" s="255"/>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3"/>
      <c r="B40" s="256"/>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3"/>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210</v>
      </c>
      <c r="D45" s="223"/>
      <c r="E45" s="224" t="s">
        <v>211</v>
      </c>
      <c r="F45" s="225"/>
    </row>
    <row r="46" spans="1:21" x14ac:dyDescent="0.2">
      <c r="D46" s="221"/>
    </row>
    <row r="47" spans="1:21" x14ac:dyDescent="0.2">
      <c r="D47" s="221"/>
    </row>
    <row r="48" spans="1:21" x14ac:dyDescent="0.2">
      <c r="D48" s="221"/>
      <c r="E48" s="224" t="s">
        <v>212</v>
      </c>
      <c r="F48" s="226"/>
      <c r="G48" s="226"/>
    </row>
    <row r="49" spans="4:10" x14ac:dyDescent="0.2">
      <c r="D49" s="221"/>
    </row>
    <row r="50" spans="4:10" x14ac:dyDescent="0.2">
      <c r="D50" s="221"/>
      <c r="I50" s="43" t="s">
        <v>213</v>
      </c>
      <c r="J50" s="43" t="s">
        <v>39</v>
      </c>
    </row>
    <row r="51" spans="4:10" x14ac:dyDescent="0.2">
      <c r="D51" s="221"/>
      <c r="E51" s="224" t="s">
        <v>214</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formula1>strosek</formula1>
    </dataValidation>
    <dataValidation type="list" allowBlank="1" showInputMessage="1" showErrorMessage="1" sqref="L19:L39">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RM!$B$11:$B$12</xm:f>
          </x14:formula1>
          <xm:sqref>C19:C28 C8:C17 C30:C39</xm:sqref>
        </x14:dataValidation>
        <x14:dataValidation type="list" allowBlank="1" showInputMessage="1" showErrorMessage="1">
          <x14:formula1>
            <xm:f>RM!$B$4:$B$7</xm:f>
          </x14:formula1>
          <xm:sqref>L8:L17</xm:sqref>
        </x14:dataValidation>
        <x14:dataValidation type="list" allowBlank="1" showInputMessage="1" showErrorMessage="1">
          <x14:formula1>
            <xm:f>RM!$B$8:$B$9</xm:f>
          </x14:formula1>
          <xm:sqref>P19:P28 P8:P17 P30:P39</xm:sqref>
        </x14:dataValidation>
        <x14:dataValidation type="list" allowBlank="1" showInputMessage="1" showErrorMessage="1">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activeCell="E30" sqref="E30"/>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109</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51</v>
      </c>
      <c r="B8" s="253"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3"/>
      <c r="B9" s="253"/>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3"/>
      <c r="B10" s="253"/>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3"/>
      <c r="B11" s="253"/>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3"/>
      <c r="B12" s="253"/>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3"/>
      <c r="B13" s="253"/>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3"/>
      <c r="B14" s="254"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3"/>
      <c r="B15" s="255"/>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3"/>
      <c r="B16" s="255"/>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3"/>
      <c r="B17" s="255"/>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3"/>
      <c r="B18" s="255"/>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3"/>
      <c r="B19" s="256"/>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3"/>
      <c r="B20" s="254"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3"/>
      <c r="B21" s="255"/>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3"/>
      <c r="B22" s="255"/>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3"/>
      <c r="B23" s="255"/>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3"/>
      <c r="B24" s="255"/>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3"/>
      <c r="B25" s="256"/>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3"/>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210</v>
      </c>
      <c r="C30" s="223"/>
      <c r="D30" s="224" t="s">
        <v>211</v>
      </c>
      <c r="E30" s="225"/>
    </row>
    <row r="31" spans="1:21" x14ac:dyDescent="0.2">
      <c r="A31" s="43"/>
      <c r="C31" s="221"/>
    </row>
    <row r="32" spans="1:21" x14ac:dyDescent="0.2">
      <c r="A32" s="43"/>
      <c r="C32" s="221"/>
    </row>
    <row r="33" spans="1:9" x14ac:dyDescent="0.2">
      <c r="A33" s="43"/>
      <c r="C33" s="221"/>
      <c r="D33" s="224" t="s">
        <v>212</v>
      </c>
      <c r="E33" s="226"/>
      <c r="F33" s="226"/>
    </row>
    <row r="34" spans="1:9" x14ac:dyDescent="0.2">
      <c r="A34" s="43"/>
      <c r="C34" s="221"/>
    </row>
    <row r="35" spans="1:9" x14ac:dyDescent="0.2">
      <c r="A35" s="43"/>
      <c r="C35" s="221"/>
      <c r="H35" s="43" t="s">
        <v>213</v>
      </c>
      <c r="I35" s="43" t="s">
        <v>39</v>
      </c>
    </row>
    <row r="36" spans="1:9" x14ac:dyDescent="0.2">
      <c r="A36" s="43"/>
      <c r="C36" s="221"/>
      <c r="D36" s="224" t="s">
        <v>214</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RM!$B$8:$B$9</xm:f>
          </x14:formula1>
          <xm:sqref>P14:P18 P8:P12 P20:P24</xm:sqref>
        </x14:dataValidation>
        <x14:dataValidation type="list" allowBlank="1" showInputMessage="1" showErrorMessage="1">
          <x14:formula1>
            <xm:f>RM!$B$4:$B$7</xm:f>
          </x14:formula1>
          <xm:sqref>L14:L18 L8:L12 L20:L24</xm:sqref>
        </x14:dataValidation>
        <x14:dataValidation type="list" allowBlank="1" showInputMessage="1" showErrorMessage="1">
          <x14:formula1>
            <xm:f>RM!#REF!</xm:f>
          </x14:formula1>
          <xm:sqref>H8:H12 H14:H18 H20:H24</xm:sqref>
        </x14:dataValidation>
        <x14:dataValidation type="list" allowBlank="1" showInputMessage="1" showErrorMessage="1">
          <x14:formula1>
            <xm:f>RM!$B$46:$B$53</xm:f>
          </x14:formula1>
          <xm:sqref>C14:C18 C8:C12 C20:C24</xm:sqref>
        </x14:dataValidation>
        <x14:dataValidation type="list" allowBlank="1" showInputMessage="1" showErrorMessage="1">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1" t="s">
        <v>15</v>
      </c>
      <c r="B5" s="262" t="s">
        <v>22</v>
      </c>
      <c r="C5" s="262" t="s">
        <v>57</v>
      </c>
      <c r="D5" s="262" t="s">
        <v>58</v>
      </c>
      <c r="E5" s="263" t="s">
        <v>59</v>
      </c>
      <c r="F5" s="260" t="s">
        <v>60</v>
      </c>
      <c r="G5" s="260"/>
      <c r="H5" s="260"/>
    </row>
    <row r="6" spans="1:8" ht="33" x14ac:dyDescent="0.2">
      <c r="A6" s="261"/>
      <c r="B6" s="262"/>
      <c r="C6" s="262"/>
      <c r="D6" s="262"/>
      <c r="E6" s="263"/>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7" t="s">
        <v>18</v>
      </c>
      <c r="B8" s="156"/>
      <c r="C8" s="64"/>
      <c r="D8" s="64"/>
      <c r="E8" s="64"/>
      <c r="F8" s="236"/>
      <c r="G8" s="158">
        <f>F8*0.25</f>
        <v>0</v>
      </c>
      <c r="H8" s="158">
        <f>F8+G8</f>
        <v>0</v>
      </c>
    </row>
    <row r="9" spans="1:8" ht="16.5" x14ac:dyDescent="0.2">
      <c r="A9" s="258"/>
      <c r="B9" s="157"/>
      <c r="C9" s="155"/>
      <c r="D9" s="155"/>
      <c r="E9" s="155"/>
      <c r="F9" s="236"/>
      <c r="G9" s="158">
        <f>F9*0.25</f>
        <v>0</v>
      </c>
      <c r="H9" s="158">
        <f>F9+G9</f>
        <v>0</v>
      </c>
    </row>
    <row r="10" spans="1:8" ht="16.5" x14ac:dyDescent="0.2">
      <c r="A10" s="259"/>
      <c r="B10" s="160"/>
      <c r="C10" s="161"/>
      <c r="D10" s="161"/>
      <c r="E10" s="162" t="s">
        <v>174</v>
      </c>
      <c r="F10" s="159">
        <f>SUM(F8:F9)</f>
        <v>0</v>
      </c>
      <c r="G10" s="159">
        <f t="shared" ref="G10:H10" si="0">SUM(G8:G9)</f>
        <v>0</v>
      </c>
      <c r="H10" s="159">
        <f t="shared" si="0"/>
        <v>0</v>
      </c>
    </row>
    <row r="11" spans="1:8" ht="16.5" x14ac:dyDescent="0.2">
      <c r="A11" s="257" t="s">
        <v>19</v>
      </c>
      <c r="B11" s="156"/>
      <c r="C11" s="64"/>
      <c r="D11" s="64"/>
      <c r="E11" s="64"/>
      <c r="F11" s="236"/>
      <c r="G11" s="158">
        <f>F11*0.25</f>
        <v>0</v>
      </c>
      <c r="H11" s="158">
        <f>F11+G11</f>
        <v>0</v>
      </c>
    </row>
    <row r="12" spans="1:8" ht="16.5" x14ac:dyDescent="0.2">
      <c r="A12" s="258"/>
      <c r="B12" s="157"/>
      <c r="C12" s="155"/>
      <c r="D12" s="155"/>
      <c r="E12" s="155"/>
      <c r="F12" s="236"/>
      <c r="G12" s="158">
        <f>F12*0.25</f>
        <v>0</v>
      </c>
      <c r="H12" s="158">
        <f>F12+G12</f>
        <v>0</v>
      </c>
    </row>
    <row r="13" spans="1:8" ht="16.5" x14ac:dyDescent="0.2">
      <c r="A13" s="259"/>
      <c r="B13" s="160"/>
      <c r="C13" s="161"/>
      <c r="D13" s="161"/>
      <c r="E13" s="162" t="s">
        <v>174</v>
      </c>
      <c r="F13" s="159">
        <f>SUM(F11:F12)</f>
        <v>0</v>
      </c>
      <c r="G13" s="159">
        <f t="shared" ref="G13:H13" si="1">SUM(G11:G12)</f>
        <v>0</v>
      </c>
      <c r="H13" s="159">
        <f t="shared" si="1"/>
        <v>0</v>
      </c>
    </row>
    <row r="14" spans="1:8" ht="16.5" x14ac:dyDescent="0.2">
      <c r="A14" s="257" t="s">
        <v>19</v>
      </c>
      <c r="B14" s="156"/>
      <c r="C14" s="64"/>
      <c r="D14" s="64"/>
      <c r="E14" s="64"/>
      <c r="F14" s="236"/>
      <c r="G14" s="158">
        <f>F14*0.25</f>
        <v>0</v>
      </c>
      <c r="H14" s="158">
        <f>F14+G14</f>
        <v>0</v>
      </c>
    </row>
    <row r="15" spans="1:8" ht="16.5" x14ac:dyDescent="0.2">
      <c r="A15" s="258"/>
      <c r="B15" s="157"/>
      <c r="C15" s="155"/>
      <c r="D15" s="155"/>
      <c r="E15" s="155"/>
      <c r="F15" s="236"/>
      <c r="G15" s="158">
        <f>F15*0.25</f>
        <v>0</v>
      </c>
      <c r="H15" s="158">
        <f>F15+G15</f>
        <v>0</v>
      </c>
    </row>
    <row r="16" spans="1:8" ht="16.5" x14ac:dyDescent="0.2">
      <c r="A16" s="259"/>
      <c r="B16" s="160"/>
      <c r="C16" s="161"/>
      <c r="D16" s="161"/>
      <c r="E16" s="162" t="s">
        <v>174</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210</v>
      </c>
      <c r="C21" s="223"/>
      <c r="D21" s="224" t="s">
        <v>211</v>
      </c>
      <c r="E21" s="225"/>
    </row>
    <row r="22" spans="1:9" ht="18" x14ac:dyDescent="0.25">
      <c r="B22" s="222"/>
      <c r="C22" s="221"/>
    </row>
    <row r="23" spans="1:9" ht="18" x14ac:dyDescent="0.25">
      <c r="B23" s="222"/>
      <c r="C23" s="221"/>
    </row>
    <row r="24" spans="1:9" ht="18" x14ac:dyDescent="0.25">
      <c r="B24" s="222"/>
      <c r="C24" s="221"/>
      <c r="D24" s="224" t="s">
        <v>212</v>
      </c>
      <c r="E24" s="226"/>
      <c r="F24" s="226"/>
    </row>
    <row r="25" spans="1:9" ht="18" x14ac:dyDescent="0.25">
      <c r="B25" s="222"/>
      <c r="C25" s="221"/>
    </row>
    <row r="26" spans="1:9" ht="18" x14ac:dyDescent="0.25">
      <c r="B26" s="222"/>
      <c r="C26" s="221"/>
      <c r="H26" s="43" t="s">
        <v>213</v>
      </c>
      <c r="I26" s="43" t="s">
        <v>39</v>
      </c>
    </row>
    <row r="27" spans="1:9" ht="18" x14ac:dyDescent="0.25">
      <c r="B27" s="222"/>
      <c r="C27" s="221"/>
      <c r="D27" s="224" t="s">
        <v>214</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zoomScaleNormal="100" workbookViewId="0">
      <selection activeCell="C18" sqref="C18:D18"/>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96" t="s">
        <v>104</v>
      </c>
      <c r="C4" s="297"/>
      <c r="D4" s="297"/>
      <c r="E4" s="298"/>
    </row>
    <row r="5" spans="1:6" ht="18.75" customHeight="1" x14ac:dyDescent="0.2">
      <c r="B5" s="22" t="s">
        <v>72</v>
      </c>
      <c r="C5" s="275" t="s">
        <v>152</v>
      </c>
      <c r="D5" s="276"/>
      <c r="E5" s="10">
        <f>'TI Izravni tr.-Sluz.put._Ostali'!S56</f>
        <v>0</v>
      </c>
    </row>
    <row r="6" spans="1:6" ht="18.75" customHeight="1" x14ac:dyDescent="0.2">
      <c r="B6" s="22" t="s">
        <v>73</v>
      </c>
      <c r="C6" s="147" t="s">
        <v>153</v>
      </c>
      <c r="D6" s="148"/>
      <c r="E6" s="10">
        <f>'TII Izravni tr.-Tr.osoblja'!S41</f>
        <v>0</v>
      </c>
    </row>
    <row r="7" spans="1:6" ht="18.75" customHeight="1" x14ac:dyDescent="0.2">
      <c r="B7" s="132"/>
      <c r="C7" s="275" t="s">
        <v>135</v>
      </c>
      <c r="D7" s="276"/>
      <c r="E7" s="10">
        <f>E6*15%</f>
        <v>0</v>
      </c>
    </row>
    <row r="8" spans="1:6" ht="18.75" customHeight="1" x14ac:dyDescent="0.2">
      <c r="B8" s="22" t="s">
        <v>74</v>
      </c>
      <c r="C8" s="275" t="s">
        <v>154</v>
      </c>
      <c r="D8" s="276"/>
      <c r="E8" s="10">
        <f>E5+E6+E7</f>
        <v>0</v>
      </c>
    </row>
    <row r="9" spans="1:6" ht="18.75" customHeight="1" x14ac:dyDescent="0.2">
      <c r="B9" s="23" t="s">
        <v>76</v>
      </c>
      <c r="C9" s="277" t="s">
        <v>99</v>
      </c>
      <c r="D9" s="278"/>
      <c r="E9" s="11">
        <f>E8*12%</f>
        <v>0</v>
      </c>
    </row>
    <row r="10" spans="1:6" ht="18.75" customHeight="1" x14ac:dyDescent="0.2">
      <c r="B10" s="23" t="s">
        <v>77</v>
      </c>
      <c r="C10" s="277" t="s">
        <v>100</v>
      </c>
      <c r="D10" s="278"/>
      <c r="E10" s="12">
        <f>'TIII Opci troskovi'!S26</f>
        <v>0</v>
      </c>
    </row>
    <row r="11" spans="1:6" ht="37.5" customHeight="1" x14ac:dyDescent="0.2">
      <c r="B11" s="24" t="s">
        <v>88</v>
      </c>
      <c r="C11" s="285" t="s">
        <v>131</v>
      </c>
      <c r="D11" s="286"/>
      <c r="E11" s="13"/>
    </row>
    <row r="12" spans="1:6" ht="18.75" customHeight="1" x14ac:dyDescent="0.2">
      <c r="B12" s="24" t="s">
        <v>87</v>
      </c>
      <c r="C12" s="283" t="s">
        <v>54</v>
      </c>
      <c r="D12" s="284"/>
      <c r="E12" s="14">
        <f>E10-E11</f>
        <v>0</v>
      </c>
    </row>
    <row r="13" spans="1:6" ht="18.75" customHeight="1" x14ac:dyDescent="0.2">
      <c r="B13" s="25" t="s">
        <v>86</v>
      </c>
      <c r="C13" s="281" t="s">
        <v>103</v>
      </c>
      <c r="D13" s="282"/>
      <c r="E13" s="15">
        <f>E8+E11</f>
        <v>0</v>
      </c>
    </row>
    <row r="14" spans="1:6" ht="18.75" customHeight="1" x14ac:dyDescent="0.2">
      <c r="B14" s="287" t="s">
        <v>85</v>
      </c>
      <c r="C14" s="288"/>
      <c r="D14" s="289"/>
      <c r="E14" s="290"/>
    </row>
    <row r="15" spans="1:6" ht="18.75" customHeight="1" x14ac:dyDescent="0.2">
      <c r="B15" s="112" t="s">
        <v>115</v>
      </c>
      <c r="C15" s="279" t="s">
        <v>116</v>
      </c>
      <c r="D15" s="280"/>
      <c r="E15" s="34">
        <v>7.5469999999999997</v>
      </c>
    </row>
    <row r="16" spans="1:6" ht="37.5" customHeight="1" x14ac:dyDescent="0.2">
      <c r="B16" s="26" t="s">
        <v>89</v>
      </c>
      <c r="C16" s="307" t="s">
        <v>255</v>
      </c>
      <c r="D16" s="308"/>
      <c r="E16" s="17">
        <f>1000*E15</f>
        <v>7547</v>
      </c>
    </row>
    <row r="17" spans="2:9" ht="18.75" customHeight="1" x14ac:dyDescent="0.2">
      <c r="B17" s="26" t="s">
        <v>90</v>
      </c>
      <c r="C17" s="305" t="s">
        <v>225</v>
      </c>
      <c r="D17" s="306"/>
      <c r="E17" s="17">
        <f>80000*E15</f>
        <v>603760</v>
      </c>
    </row>
    <row r="18" spans="2:9" ht="88.5" customHeight="1" x14ac:dyDescent="0.2">
      <c r="B18" s="25" t="s">
        <v>91</v>
      </c>
      <c r="C18" s="303" t="s">
        <v>226</v>
      </c>
      <c r="D18" s="304"/>
      <c r="E18" s="20"/>
      <c r="I18" s="35"/>
    </row>
    <row r="19" spans="2:9" ht="18.75" customHeight="1" x14ac:dyDescent="0.2">
      <c r="B19" s="25"/>
      <c r="C19" s="281" t="s">
        <v>160</v>
      </c>
      <c r="D19" s="282"/>
      <c r="E19" s="15">
        <f>E18*85%</f>
        <v>0</v>
      </c>
    </row>
    <row r="20" spans="2:9" ht="18.75" customHeight="1" x14ac:dyDescent="0.2">
      <c r="B20" s="25"/>
      <c r="C20" s="281" t="s">
        <v>161</v>
      </c>
      <c r="D20" s="282"/>
      <c r="E20" s="15">
        <f>E18*15%</f>
        <v>0</v>
      </c>
      <c r="I20" s="35"/>
    </row>
    <row r="21" spans="2:9" ht="18.75" customHeight="1" thickBot="1" x14ac:dyDescent="0.25">
      <c r="B21" s="27" t="s">
        <v>92</v>
      </c>
      <c r="C21" s="299" t="s">
        <v>101</v>
      </c>
      <c r="D21" s="300"/>
      <c r="E21" s="18">
        <f>E13-E18</f>
        <v>0</v>
      </c>
      <c r="I21" s="35"/>
    </row>
    <row r="22" spans="2:9" ht="18.75" customHeight="1" x14ac:dyDescent="0.2">
      <c r="B22" s="271" t="s">
        <v>55</v>
      </c>
      <c r="C22" s="272"/>
      <c r="D22" s="273"/>
      <c r="E22" s="274"/>
    </row>
    <row r="23" spans="2:9" ht="18.75" customHeight="1" x14ac:dyDescent="0.2">
      <c r="B23" s="28" t="s">
        <v>93</v>
      </c>
      <c r="C23" s="301" t="s">
        <v>105</v>
      </c>
      <c r="D23" s="302"/>
      <c r="E23" s="16">
        <f>'TI Izravni tr.-Sluz.put._Ostali'!T56+'TII Izravni tr.-Tr.osoblja'!T41+'TIII Opci troskovi'!T26</f>
        <v>0</v>
      </c>
    </row>
    <row r="24" spans="2:9" ht="18.75" customHeight="1" x14ac:dyDescent="0.2">
      <c r="B24" s="28" t="s">
        <v>94</v>
      </c>
      <c r="C24" s="301" t="s">
        <v>106</v>
      </c>
      <c r="D24" s="302"/>
      <c r="E24" s="16">
        <f>'TIV Neprihvatljivi tr.'!H17</f>
        <v>0</v>
      </c>
    </row>
    <row r="25" spans="2:9" ht="18.75" customHeight="1" x14ac:dyDescent="0.2">
      <c r="B25" s="28" t="s">
        <v>95</v>
      </c>
      <c r="C25" s="301" t="s">
        <v>162</v>
      </c>
      <c r="D25" s="302"/>
      <c r="E25" s="16">
        <f>E12+E21</f>
        <v>0</v>
      </c>
    </row>
    <row r="26" spans="2:9" ht="18.75" customHeight="1" thickBot="1" x14ac:dyDescent="0.25">
      <c r="B26" s="27" t="s">
        <v>96</v>
      </c>
      <c r="C26" s="299" t="s">
        <v>163</v>
      </c>
      <c r="D26" s="300"/>
      <c r="E26" s="18">
        <f>E23+E24+E25</f>
        <v>0</v>
      </c>
    </row>
    <row r="27" spans="2:9" ht="18.75" customHeight="1" x14ac:dyDescent="0.2">
      <c r="B27" s="271" t="s">
        <v>142</v>
      </c>
      <c r="C27" s="272"/>
      <c r="D27" s="141"/>
      <c r="E27" s="19"/>
    </row>
    <row r="28" spans="2:9" ht="18.75" customHeight="1" x14ac:dyDescent="0.2">
      <c r="B28" s="21"/>
      <c r="C28" s="6" t="s">
        <v>56</v>
      </c>
      <c r="D28" s="142" t="s">
        <v>145</v>
      </c>
      <c r="E28" s="9" t="s">
        <v>53</v>
      </c>
    </row>
    <row r="29" spans="2:9" ht="18.75" customHeight="1" x14ac:dyDescent="0.2">
      <c r="B29" s="143"/>
      <c r="C29" s="144" t="s">
        <v>144</v>
      </c>
      <c r="D29" s="145" t="e">
        <f>E29/$E$32</f>
        <v>#DIV/0!</v>
      </c>
      <c r="E29" s="146">
        <f>'TI Izravni tr.-Sluz.put._Ostali'!Q56+'TII Izravni tr.-Tr.osoblja'!Q41+'TIII Opci troskovi'!Q26+E7</f>
        <v>0</v>
      </c>
    </row>
    <row r="30" spans="2:9" ht="18.75" customHeight="1" x14ac:dyDescent="0.2">
      <c r="B30" s="207" t="s">
        <v>97</v>
      </c>
      <c r="C30" s="208" t="s">
        <v>149</v>
      </c>
      <c r="D30" s="209" t="e">
        <f>E30/$E$32</f>
        <v>#DIV/0!</v>
      </c>
      <c r="E30" s="210">
        <f>E18</f>
        <v>0</v>
      </c>
      <c r="F30" s="36"/>
    </row>
    <row r="31" spans="2:9" ht="18.75" customHeight="1" x14ac:dyDescent="0.25">
      <c r="B31" s="213" t="s">
        <v>102</v>
      </c>
      <c r="C31" s="214" t="s">
        <v>150</v>
      </c>
      <c r="D31" s="215" t="e">
        <f t="shared" ref="D31:D32" si="0">E31/$E$32</f>
        <v>#DIV/0!</v>
      </c>
      <c r="E31" s="216">
        <f>E26</f>
        <v>0</v>
      </c>
      <c r="G31" s="139"/>
    </row>
    <row r="32" spans="2:9" ht="18.75" customHeight="1" thickBot="1" x14ac:dyDescent="0.3">
      <c r="B32" s="217" t="s">
        <v>107</v>
      </c>
      <c r="C32" s="218" t="s">
        <v>143</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215</v>
      </c>
      <c r="D37" s="224"/>
      <c r="E37" s="229"/>
      <c r="F37" s="8"/>
      <c r="G37" s="8"/>
    </row>
    <row r="38" spans="2:9" ht="18.75" customHeight="1" x14ac:dyDescent="0.2">
      <c r="C38" s="221"/>
      <c r="D38" s="43"/>
      <c r="E38" s="230"/>
      <c r="F38" s="8"/>
      <c r="G38" s="8"/>
    </row>
    <row r="39" spans="2:9" ht="18.75" customHeight="1" x14ac:dyDescent="0.2">
      <c r="C39" s="221" t="s">
        <v>216</v>
      </c>
      <c r="D39" s="43"/>
      <c r="E39" s="230"/>
      <c r="F39" s="8"/>
      <c r="G39" s="8"/>
    </row>
    <row r="40" spans="2:9" ht="18.75" customHeight="1" x14ac:dyDescent="0.2">
      <c r="C40" s="221"/>
      <c r="D40" s="224"/>
      <c r="E40" s="230"/>
      <c r="F40" s="8"/>
      <c r="G40" s="8"/>
    </row>
    <row r="41" spans="2:9" ht="18.75" customHeight="1" x14ac:dyDescent="0.2">
      <c r="C41" s="228" t="s">
        <v>217</v>
      </c>
      <c r="D41" s="43" t="s">
        <v>218</v>
      </c>
      <c r="E41" s="230"/>
      <c r="F41" s="8"/>
      <c r="G41" s="8"/>
    </row>
    <row r="42" spans="2:9" ht="20.100000000000001" hidden="1" customHeight="1" thickBot="1" x14ac:dyDescent="0.25">
      <c r="B42" s="32" t="s">
        <v>222</v>
      </c>
    </row>
    <row r="43" spans="2:9" ht="63.75" hidden="1" thickBot="1" x14ac:dyDescent="0.25">
      <c r="B43" s="294" t="s">
        <v>176</v>
      </c>
      <c r="C43" s="295"/>
      <c r="D43" s="163" t="s">
        <v>173</v>
      </c>
      <c r="E43" s="163" t="s">
        <v>32</v>
      </c>
      <c r="F43" s="164" t="s">
        <v>174</v>
      </c>
      <c r="G43" s="204" t="s">
        <v>192</v>
      </c>
    </row>
    <row r="44" spans="2:9" ht="20.100000000000001" hidden="1" customHeight="1" thickBot="1" x14ac:dyDescent="0.25">
      <c r="B44" s="264" t="s">
        <v>45</v>
      </c>
      <c r="C44" s="268"/>
      <c r="D44" s="189">
        <f>D45+D46+D47</f>
        <v>0</v>
      </c>
      <c r="E44" s="189">
        <f>E45+E46+E47</f>
        <v>0</v>
      </c>
      <c r="F44" s="190">
        <f>F45+F46+F47</f>
        <v>0</v>
      </c>
      <c r="G44" s="205" t="e">
        <f>D44/$D$44</f>
        <v>#DIV/0!</v>
      </c>
    </row>
    <row r="45" spans="2:9" ht="20.100000000000001" hidden="1" customHeight="1" thickBot="1" x14ac:dyDescent="0.25">
      <c r="B45" s="167" t="s">
        <v>180</v>
      </c>
      <c r="C45" s="168" t="s">
        <v>186</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193</v>
      </c>
      <c r="C46" s="172" t="s">
        <v>187</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194</v>
      </c>
      <c r="C47" s="176" t="s">
        <v>188</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264" t="s">
        <v>179</v>
      </c>
      <c r="C48" s="268"/>
      <c r="D48" s="189">
        <f>D49+D50+D51</f>
        <v>0</v>
      </c>
      <c r="E48" s="189">
        <f>E49+E50+E51</f>
        <v>0</v>
      </c>
      <c r="F48" s="190">
        <f>F49+F50+F51</f>
        <v>0</v>
      </c>
      <c r="G48" s="191" t="e">
        <f>D48/$D$48</f>
        <v>#DIV/0!</v>
      </c>
      <c r="I48" s="35"/>
    </row>
    <row r="49" spans="1:9" ht="20.100000000000001" hidden="1" customHeight="1" thickBot="1" x14ac:dyDescent="0.25">
      <c r="B49" s="167" t="s">
        <v>195</v>
      </c>
      <c r="C49" s="168" t="s">
        <v>189</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196</v>
      </c>
      <c r="C50" s="172" t="s">
        <v>190</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197</v>
      </c>
      <c r="C51" s="176" t="s">
        <v>191</v>
      </c>
      <c r="D51" s="203">
        <f>'TII Izravni tr.-Tr.osoblja'!S40</f>
        <v>0</v>
      </c>
      <c r="E51" s="177">
        <f>'TII Izravni tr.-Tr.osoblja'!T40</f>
        <v>0</v>
      </c>
      <c r="F51" s="178">
        <f>SUM(D51:E51)</f>
        <v>0</v>
      </c>
      <c r="G51" s="200" t="e">
        <f t="shared" si="2"/>
        <v>#DIV/0!</v>
      </c>
      <c r="I51" s="35"/>
    </row>
    <row r="52" spans="1:9" ht="20.100000000000001" hidden="1" customHeight="1" thickBot="1" x14ac:dyDescent="0.25">
      <c r="B52" s="264" t="s">
        <v>51</v>
      </c>
      <c r="C52" s="268"/>
      <c r="D52" s="189">
        <f>D53+D54+D55</f>
        <v>0</v>
      </c>
      <c r="E52" s="189">
        <f>E53+E54+E55</f>
        <v>0</v>
      </c>
      <c r="F52" s="192">
        <f>SUM(D52:E52)</f>
        <v>0</v>
      </c>
      <c r="G52" s="33"/>
      <c r="H52" s="35"/>
    </row>
    <row r="53" spans="1:9" ht="20.100000000000001" hidden="1" customHeight="1" x14ac:dyDescent="0.2">
      <c r="B53" s="167" t="s">
        <v>198</v>
      </c>
      <c r="C53" s="168" t="s">
        <v>170</v>
      </c>
      <c r="D53" s="169">
        <f>'TIII Opci troskovi'!S13</f>
        <v>0</v>
      </c>
      <c r="E53" s="169">
        <f>'TIII Opci troskovi'!T13</f>
        <v>0</v>
      </c>
      <c r="F53" s="179">
        <f t="shared" ref="F53:F55" si="3">SUM(D53:E53)</f>
        <v>0</v>
      </c>
      <c r="G53" s="33"/>
      <c r="H53" s="35"/>
    </row>
    <row r="54" spans="1:9" ht="20.100000000000001" hidden="1" customHeight="1" x14ac:dyDescent="0.2">
      <c r="B54" s="171" t="s">
        <v>199</v>
      </c>
      <c r="C54" s="172" t="s">
        <v>171</v>
      </c>
      <c r="D54" s="173">
        <f>'TIII Opci troskovi'!S19</f>
        <v>0</v>
      </c>
      <c r="E54" s="173">
        <f>'TIII Opci troskovi'!T19</f>
        <v>0</v>
      </c>
      <c r="F54" s="180">
        <f t="shared" si="3"/>
        <v>0</v>
      </c>
      <c r="G54" s="33"/>
      <c r="H54" s="35"/>
    </row>
    <row r="55" spans="1:9" ht="20.100000000000001" hidden="1" customHeight="1" thickBot="1" x14ac:dyDescent="0.25">
      <c r="B55" s="175" t="s">
        <v>200</v>
      </c>
      <c r="C55" s="176" t="s">
        <v>172</v>
      </c>
      <c r="D55" s="177">
        <f>'TIII Opci troskovi'!S25</f>
        <v>0</v>
      </c>
      <c r="E55" s="177">
        <f>'TIII Opci troskovi'!T25</f>
        <v>0</v>
      </c>
      <c r="F55" s="181">
        <f t="shared" si="3"/>
        <v>0</v>
      </c>
      <c r="G55" s="33"/>
      <c r="H55" s="35"/>
    </row>
    <row r="56" spans="1:9" ht="16.5" hidden="1" thickBot="1" x14ac:dyDescent="0.25">
      <c r="A56" s="166"/>
      <c r="B56" s="264" t="s">
        <v>175</v>
      </c>
      <c r="C56" s="265"/>
      <c r="D56" s="291">
        <f>E9</f>
        <v>0</v>
      </c>
      <c r="E56" s="292"/>
      <c r="F56" s="293"/>
      <c r="G56" s="33"/>
      <c r="H56" s="35"/>
    </row>
    <row r="57" spans="1:9" ht="20.100000000000001" hidden="1" customHeight="1" thickBot="1" x14ac:dyDescent="0.25">
      <c r="A57" s="166"/>
      <c r="B57" s="264" t="s">
        <v>177</v>
      </c>
      <c r="C57" s="268"/>
      <c r="D57" s="193">
        <f>E11</f>
        <v>0</v>
      </c>
      <c r="E57" s="193">
        <f>F52-D57</f>
        <v>0</v>
      </c>
      <c r="F57" s="192">
        <f>SUM(D57:E57)</f>
        <v>0</v>
      </c>
      <c r="G57" s="33"/>
      <c r="H57" s="35"/>
    </row>
    <row r="58" spans="1:9" ht="20.100000000000001" hidden="1" customHeight="1" thickBot="1" x14ac:dyDescent="0.25">
      <c r="B58" s="269" t="s">
        <v>135</v>
      </c>
      <c r="C58" s="270"/>
      <c r="D58" s="194">
        <f>E7</f>
        <v>0</v>
      </c>
      <c r="E58" s="33"/>
      <c r="F58" s="165"/>
      <c r="G58" s="33"/>
    </row>
    <row r="59" spans="1:9" ht="35.25" hidden="1" customHeight="1" thickBot="1" x14ac:dyDescent="0.25">
      <c r="B59" s="264" t="s">
        <v>185</v>
      </c>
      <c r="C59" s="268"/>
      <c r="D59" s="195" t="e">
        <f>D60+D61+D62</f>
        <v>#DIV/0!</v>
      </c>
      <c r="E59" s="33"/>
      <c r="F59" s="165"/>
      <c r="G59" s="33"/>
    </row>
    <row r="60" spans="1:9" ht="20.100000000000001" hidden="1" customHeight="1" x14ac:dyDescent="0.2">
      <c r="B60" s="182" t="s">
        <v>201</v>
      </c>
      <c r="C60" s="168" t="s">
        <v>170</v>
      </c>
      <c r="D60" s="183" t="e">
        <f>$D$58*G49</f>
        <v>#DIV/0!</v>
      </c>
      <c r="E60" s="33"/>
      <c r="F60" s="165"/>
      <c r="G60" s="33"/>
    </row>
    <row r="61" spans="1:9" ht="20.100000000000001" hidden="1" customHeight="1" x14ac:dyDescent="0.2">
      <c r="B61" s="184" t="s">
        <v>202</v>
      </c>
      <c r="C61" s="172" t="s">
        <v>171</v>
      </c>
      <c r="D61" s="185" t="e">
        <f>$D$58*G50</f>
        <v>#DIV/0!</v>
      </c>
      <c r="E61" s="33"/>
      <c r="F61" s="165"/>
      <c r="G61" s="33"/>
    </row>
    <row r="62" spans="1:9" ht="20.100000000000001" hidden="1" customHeight="1" thickBot="1" x14ac:dyDescent="0.25">
      <c r="B62" s="175" t="s">
        <v>203</v>
      </c>
      <c r="C62" s="176" t="s">
        <v>172</v>
      </c>
      <c r="D62" s="186" t="e">
        <f>$D$58*G51</f>
        <v>#DIV/0!</v>
      </c>
      <c r="E62" s="33"/>
      <c r="F62" s="165"/>
      <c r="G62" s="33"/>
    </row>
    <row r="63" spans="1:9" ht="39" hidden="1" customHeight="1" thickBot="1" x14ac:dyDescent="0.25">
      <c r="B63" s="266" t="s">
        <v>208</v>
      </c>
      <c r="C63" s="267"/>
      <c r="D63" s="212" t="e">
        <f>D64+D65+D66+D67</f>
        <v>#DIV/0!</v>
      </c>
      <c r="E63" s="33"/>
      <c r="F63" s="165"/>
      <c r="G63" s="33"/>
    </row>
    <row r="64" spans="1:9" ht="20.100000000000001" hidden="1" customHeight="1" x14ac:dyDescent="0.2">
      <c r="B64" s="182" t="s">
        <v>204</v>
      </c>
      <c r="C64" s="196" t="s">
        <v>181</v>
      </c>
      <c r="D64" s="197">
        <f>D57</f>
        <v>0</v>
      </c>
      <c r="E64" s="33"/>
      <c r="F64" s="165"/>
      <c r="G64" s="33"/>
    </row>
    <row r="65" spans="2:10" ht="20.100000000000001" hidden="1" customHeight="1" x14ac:dyDescent="0.2">
      <c r="B65" s="184" t="s">
        <v>205</v>
      </c>
      <c r="C65" s="172" t="s">
        <v>182</v>
      </c>
      <c r="D65" s="198" t="e">
        <f>D45+D60</f>
        <v>#DIV/0!</v>
      </c>
      <c r="E65" s="33"/>
      <c r="F65" s="165"/>
      <c r="G65" s="33"/>
    </row>
    <row r="66" spans="2:10" ht="20.100000000000001" hidden="1" customHeight="1" x14ac:dyDescent="0.2">
      <c r="B66" s="184" t="s">
        <v>206</v>
      </c>
      <c r="C66" s="172" t="s">
        <v>183</v>
      </c>
      <c r="D66" s="198" t="e">
        <f>D46+D61</f>
        <v>#DIV/0!</v>
      </c>
      <c r="E66" s="33"/>
      <c r="F66" s="165"/>
      <c r="G66" s="33"/>
    </row>
    <row r="67" spans="2:10" ht="20.100000000000001" hidden="1" customHeight="1" thickBot="1" x14ac:dyDescent="0.25">
      <c r="B67" s="187" t="s">
        <v>207</v>
      </c>
      <c r="C67" s="188" t="s">
        <v>184</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 ref="C7:D7"/>
    <mergeCell ref="C10:D10"/>
    <mergeCell ref="C15:D15"/>
    <mergeCell ref="C13:D13"/>
    <mergeCell ref="C12:D12"/>
    <mergeCell ref="C11:D11"/>
    <mergeCell ref="B14:E14"/>
    <mergeCell ref="B22:E22"/>
    <mergeCell ref="B27:C27"/>
    <mergeCell ref="B44:C44"/>
    <mergeCell ref="B48:C48"/>
    <mergeCell ref="B52:C52"/>
    <mergeCell ref="B56:C56"/>
    <mergeCell ref="B63:C63"/>
    <mergeCell ref="B59:C59"/>
    <mergeCell ref="B58:C58"/>
    <mergeCell ref="B57:C57"/>
  </mergeCells>
  <hyperlinks>
    <hyperlink ref="C34" r:id="rId1"/>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topLeftCell="A40" zoomScale="175" zoomScaleNormal="175" workbookViewId="0">
      <selection activeCell="B47" sqref="B47"/>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134</v>
      </c>
      <c r="B13" s="127" t="s">
        <v>227</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228</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229</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230</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231</v>
      </c>
      <c r="C17" s="126"/>
      <c r="D17" s="126"/>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232</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233</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234</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235</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236</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237</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238</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239</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240</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241</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242</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243</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244</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245</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246</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247</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7"/>
      <c r="B34" s="127" t="s">
        <v>248</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7"/>
      <c r="B35" s="127" t="s">
        <v>249</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7"/>
      <c r="B36" s="127" t="s">
        <v>250</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251</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252</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253</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254</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2" t="s">
        <v>43</v>
      </c>
      <c r="B41" s="123" t="s">
        <v>48</v>
      </c>
      <c r="C41" s="124"/>
      <c r="D41" s="52"/>
      <c r="E41" s="53"/>
    </row>
    <row r="42" spans="1:41" ht="12" customHeight="1" x14ac:dyDescent="0.2">
      <c r="A42" s="123"/>
      <c r="B42" s="123" t="s">
        <v>49</v>
      </c>
      <c r="C42" s="124"/>
      <c r="D42" s="52"/>
      <c r="E42" s="53"/>
    </row>
    <row r="43" spans="1:41" ht="12" customHeight="1" x14ac:dyDescent="0.2">
      <c r="A43" s="123"/>
      <c r="B43" s="123" t="s">
        <v>44</v>
      </c>
      <c r="C43" s="124"/>
      <c r="D43" s="52"/>
      <c r="E43" s="53"/>
    </row>
    <row r="44" spans="1:41" ht="12" customHeight="1" x14ac:dyDescent="0.2">
      <c r="A44" s="127"/>
      <c r="B44" s="127" t="s">
        <v>50</v>
      </c>
      <c r="C44" s="126"/>
      <c r="D44" s="52"/>
      <c r="E44" s="53"/>
    </row>
    <row r="45" spans="1:41" ht="12" customHeight="1" x14ac:dyDescent="0.2">
      <c r="A45" s="133" t="s">
        <v>51</v>
      </c>
      <c r="F45" s="52"/>
    </row>
    <row r="46" spans="1:41" ht="12" customHeight="1" x14ac:dyDescent="0.2">
      <c r="A46" s="134"/>
      <c r="B46" s="134" t="s">
        <v>264</v>
      </c>
      <c r="C46" s="240"/>
      <c r="D46" s="134"/>
      <c r="E46" s="241"/>
      <c r="F46" s="134"/>
      <c r="G46" s="134"/>
      <c r="H46" s="134"/>
    </row>
    <row r="47" spans="1:41" ht="12" customHeight="1" x14ac:dyDescent="0.2">
      <c r="A47" s="134"/>
      <c r="B47" s="134" t="s">
        <v>263</v>
      </c>
      <c r="C47" s="240"/>
      <c r="D47" s="134"/>
      <c r="E47" s="241"/>
      <c r="F47" s="134"/>
      <c r="G47" s="134"/>
      <c r="H47" s="134"/>
    </row>
    <row r="48" spans="1:41" ht="12" customHeight="1" x14ac:dyDescent="0.2">
      <c r="A48" s="134"/>
      <c r="B48" s="134" t="s">
        <v>257</v>
      </c>
      <c r="C48" s="134"/>
      <c r="D48" s="134"/>
      <c r="E48" s="134"/>
      <c r="F48" s="134"/>
      <c r="G48" s="134"/>
      <c r="H48" s="134"/>
    </row>
    <row r="49" spans="1:8" ht="12" customHeight="1" x14ac:dyDescent="0.2">
      <c r="A49" s="134"/>
      <c r="B49" s="134" t="s">
        <v>258</v>
      </c>
      <c r="C49" s="134"/>
      <c r="D49" s="134"/>
      <c r="E49" s="134"/>
      <c r="F49" s="134"/>
      <c r="G49" s="134"/>
      <c r="H49" s="134"/>
    </row>
    <row r="50" spans="1:8" ht="12" customHeight="1" x14ac:dyDescent="0.2">
      <c r="A50" s="134"/>
      <c r="B50" s="134" t="s">
        <v>259</v>
      </c>
      <c r="C50" s="134"/>
      <c r="D50" s="134"/>
      <c r="E50" s="134"/>
      <c r="F50" s="134"/>
      <c r="G50" s="134"/>
      <c r="H50" s="134"/>
    </row>
    <row r="51" spans="1:8" ht="12" customHeight="1" x14ac:dyDescent="0.2">
      <c r="A51" s="134"/>
      <c r="B51" s="134" t="s">
        <v>260</v>
      </c>
      <c r="C51" s="134"/>
      <c r="D51" s="134"/>
      <c r="E51" s="134"/>
      <c r="F51" s="134"/>
      <c r="G51" s="134"/>
      <c r="H51" s="134"/>
    </row>
    <row r="52" spans="1:8" ht="12" customHeight="1" x14ac:dyDescent="0.2">
      <c r="A52" s="134"/>
      <c r="B52" s="134" t="s">
        <v>261</v>
      </c>
      <c r="C52" s="134"/>
      <c r="D52" s="134"/>
      <c r="E52" s="134"/>
      <c r="F52" s="134"/>
      <c r="G52" s="134"/>
      <c r="H52" s="134"/>
    </row>
    <row r="53" spans="1:8" ht="12" customHeight="1" x14ac:dyDescent="0.2">
      <c r="A53" s="134"/>
      <c r="B53" s="134" t="s">
        <v>262</v>
      </c>
      <c r="C53" s="134"/>
      <c r="D53" s="134"/>
      <c r="E53" s="134"/>
      <c r="F53" s="134"/>
      <c r="G53" s="134"/>
      <c r="H53"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bmk</cp:lastModifiedBy>
  <cp:lastPrinted>2019-09-02T07:54:05Z</cp:lastPrinted>
  <dcterms:created xsi:type="dcterms:W3CDTF">2011-03-22T09:29:16Z</dcterms:created>
  <dcterms:modified xsi:type="dcterms:W3CDTF">2020-05-19T12:51:40Z</dcterms:modified>
</cp:coreProperties>
</file>