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C:\Users\Korisnik\Desktop\Mjera 2.1. -2.krug natječaja\1. 2. FLAG NATJEČAJ M2.1\Obrasci_V.4\"/>
    </mc:Choice>
  </mc:AlternateContent>
  <xr:revisionPtr revIDLastSave="0" documentId="13_ncr:1_{61BC6F0D-1DCD-413D-BC29-B0AF8457D62E}" xr6:coauthVersionLast="47" xr6:coauthVersionMax="47" xr10:uidLastSave="{00000000-0000-0000-0000-000000000000}"/>
  <bookViews>
    <workbookView xWindow="-120" yWindow="-120" windowWidth="24240" windowHeight="13140" tabRatio="786" activeTab="6" xr2:uid="{00000000-000D-0000-FFFF-FFFF00000000}"/>
  </bookViews>
  <sheets>
    <sheet name="Naslovnica" sheetId="2" r:id="rId1"/>
    <sheet name="Upute" sheetId="3" r:id="rId2"/>
    <sheet name="TI Izravni tr.-Sluz.put._Ostali" sheetId="1" r:id="rId3"/>
    <sheet name="TII Izravni tr.-Tr.osoblja" sheetId="8" r:id="rId4"/>
    <sheet name="TIII Opci troskovi" sheetId="6" r:id="rId5"/>
    <sheet name="TIV Neprihvatljivi tr." sheetId="9" r:id="rId6"/>
    <sheet name="TV Ukupni tr. projekta" sheetId="7" r:id="rId7"/>
    <sheet name="RM" sheetId="4" r:id="rId8"/>
  </sheets>
  <definedNames>
    <definedName name="izberi">'TI Izravni tr.-Sluz.put._Ostali'!#REF!</definedName>
    <definedName name="strosek">'TI Izravni tr.-Sluz.put._Ostali'!#REF!</definedName>
  </definedNames>
  <calcPr calcId="191029"/>
</workbook>
</file>

<file path=xl/calcChain.xml><?xml version="1.0" encoding="utf-8"?>
<calcChain xmlns="http://schemas.openxmlformats.org/spreadsheetml/2006/main">
  <c r="E17" i="7" l="1"/>
  <c r="E16" i="7"/>
  <c r="D57" i="7" l="1"/>
  <c r="D64" i="7" s="1"/>
  <c r="F16" i="9" l="1"/>
  <c r="F13" i="9"/>
  <c r="F10" i="9"/>
  <c r="G15" i="9"/>
  <c r="H15" i="9" s="1"/>
  <c r="G14" i="9"/>
  <c r="H14" i="9" s="1"/>
  <c r="G12" i="9"/>
  <c r="H12" i="9" s="1"/>
  <c r="G11" i="9"/>
  <c r="H11" i="9" s="1"/>
  <c r="H13" i="9" l="1"/>
  <c r="F17" i="9"/>
  <c r="H16" i="9"/>
  <c r="G16" i="9"/>
  <c r="G13" i="9"/>
  <c r="M31" i="8" l="1"/>
  <c r="O31" i="8" s="1"/>
  <c r="M32" i="8"/>
  <c r="Q32" i="8" s="1"/>
  <c r="S32" i="8" s="1"/>
  <c r="M33" i="8"/>
  <c r="Q33" i="8" s="1"/>
  <c r="S33" i="8" s="1"/>
  <c r="T33" i="8" s="1"/>
  <c r="M34" i="8"/>
  <c r="O34" i="8" s="1"/>
  <c r="M35" i="8"/>
  <c r="O35" i="8" s="1"/>
  <c r="M20" i="8"/>
  <c r="Q20" i="8" s="1"/>
  <c r="S20" i="8" s="1"/>
  <c r="T20" i="8" s="1"/>
  <c r="M21" i="8"/>
  <c r="O21" i="8" s="1"/>
  <c r="M22" i="8"/>
  <c r="O22" i="8" s="1"/>
  <c r="M23" i="8"/>
  <c r="Q23" i="8" s="1"/>
  <c r="S23" i="8" s="1"/>
  <c r="T23" i="8" s="1"/>
  <c r="M24" i="8"/>
  <c r="Q24" i="8" s="1"/>
  <c r="S24" i="8" s="1"/>
  <c r="T24" i="8" s="1"/>
  <c r="M9" i="8"/>
  <c r="O9" i="8" s="1"/>
  <c r="M10" i="8"/>
  <c r="M11" i="8"/>
  <c r="O11" i="8" s="1"/>
  <c r="M12" i="8"/>
  <c r="Q12" i="8" s="1"/>
  <c r="S12" i="8" s="1"/>
  <c r="T12" i="8" s="1"/>
  <c r="M13" i="8"/>
  <c r="O13" i="8" s="1"/>
  <c r="M14" i="8"/>
  <c r="M9" i="1"/>
  <c r="N9" i="1"/>
  <c r="M10" i="1"/>
  <c r="N10" i="1"/>
  <c r="M11" i="1"/>
  <c r="N11" i="1"/>
  <c r="M12" i="1"/>
  <c r="N12" i="1"/>
  <c r="M13" i="1"/>
  <c r="N13" i="1"/>
  <c r="M14" i="1"/>
  <c r="N14" i="1"/>
  <c r="M15" i="1"/>
  <c r="N15" i="1"/>
  <c r="M16" i="1"/>
  <c r="Q16" i="1" s="1"/>
  <c r="S16" i="1" s="1"/>
  <c r="T16" i="1" s="1"/>
  <c r="N16" i="1"/>
  <c r="M17" i="1"/>
  <c r="N17" i="1"/>
  <c r="M18" i="1"/>
  <c r="N18" i="1"/>
  <c r="M25" i="1"/>
  <c r="N25" i="1"/>
  <c r="M26" i="1"/>
  <c r="N26" i="1"/>
  <c r="M27" i="1"/>
  <c r="N27" i="1"/>
  <c r="M28" i="1"/>
  <c r="N28" i="1"/>
  <c r="M29" i="1"/>
  <c r="N29" i="1"/>
  <c r="M30" i="1"/>
  <c r="N30" i="1"/>
  <c r="M31" i="1"/>
  <c r="N31" i="1"/>
  <c r="M32" i="1"/>
  <c r="N32" i="1"/>
  <c r="M33" i="1"/>
  <c r="N33" i="1"/>
  <c r="M34" i="1"/>
  <c r="N34" i="1"/>
  <c r="M41" i="1"/>
  <c r="Q41" i="1" s="1"/>
  <c r="S41" i="1" s="1"/>
  <c r="T41" i="1" s="1"/>
  <c r="N41" i="1"/>
  <c r="M42" i="1"/>
  <c r="Q42" i="1" s="1"/>
  <c r="S42" i="1" s="1"/>
  <c r="N42" i="1"/>
  <c r="M43" i="1"/>
  <c r="N43" i="1"/>
  <c r="M44" i="1"/>
  <c r="N44" i="1"/>
  <c r="M45" i="1"/>
  <c r="Q45" i="1" s="1"/>
  <c r="S45" i="1" s="1"/>
  <c r="T45" i="1" s="1"/>
  <c r="N45" i="1"/>
  <c r="M46" i="1"/>
  <c r="N46" i="1"/>
  <c r="M47" i="1"/>
  <c r="Q47" i="1" s="1"/>
  <c r="S47" i="1" s="1"/>
  <c r="T47" i="1" s="1"/>
  <c r="N47" i="1"/>
  <c r="M48" i="1"/>
  <c r="Q48" i="1" s="1"/>
  <c r="S48" i="1" s="1"/>
  <c r="T48" i="1" s="1"/>
  <c r="N48" i="1"/>
  <c r="M49" i="1"/>
  <c r="Q49" i="1" s="1"/>
  <c r="S49" i="1" s="1"/>
  <c r="T49" i="1" s="1"/>
  <c r="N49" i="1"/>
  <c r="M50" i="1"/>
  <c r="Q50" i="1" s="1"/>
  <c r="S50" i="1" s="1"/>
  <c r="T50" i="1" s="1"/>
  <c r="N50" i="1"/>
  <c r="O9" i="1" l="1"/>
  <c r="O33" i="1"/>
  <c r="O26" i="1"/>
  <c r="O44" i="1"/>
  <c r="O32" i="1"/>
  <c r="O28" i="1"/>
  <c r="O12" i="1"/>
  <c r="O10" i="1"/>
  <c r="O50" i="1"/>
  <c r="O16" i="1"/>
  <c r="O15" i="1"/>
  <c r="O12" i="8"/>
  <c r="Q28" i="1"/>
  <c r="S28" i="1" s="1"/>
  <c r="T28" i="1" s="1"/>
  <c r="Q12" i="1"/>
  <c r="S12" i="1" s="1"/>
  <c r="T12" i="1" s="1"/>
  <c r="Q11" i="8"/>
  <c r="S11" i="8" s="1"/>
  <c r="T11" i="8" s="1"/>
  <c r="O31" i="1"/>
  <c r="O34" i="1"/>
  <c r="Q13" i="8"/>
  <c r="S13" i="8" s="1"/>
  <c r="T13" i="8" s="1"/>
  <c r="Q35" i="8"/>
  <c r="S35" i="8" s="1"/>
  <c r="T35" i="8" s="1"/>
  <c r="O47" i="1"/>
  <c r="Q32" i="1"/>
  <c r="S32" i="1" s="1"/>
  <c r="T32" i="1" s="1"/>
  <c r="Q22" i="8"/>
  <c r="S22" i="8" s="1"/>
  <c r="T22" i="8" s="1"/>
  <c r="Q31" i="8"/>
  <c r="S31" i="8" s="1"/>
  <c r="T31" i="8" s="1"/>
  <c r="O24" i="8"/>
  <c r="O20" i="8"/>
  <c r="Q21" i="8"/>
  <c r="S21" i="8" s="1"/>
  <c r="T21" i="8" s="1"/>
  <c r="O33" i="8"/>
  <c r="Q34" i="8"/>
  <c r="S34" i="8" s="1"/>
  <c r="T34" i="8" s="1"/>
  <c r="T32" i="8"/>
  <c r="O23" i="8"/>
  <c r="O32" i="8"/>
  <c r="O49" i="1"/>
  <c r="Q44" i="1"/>
  <c r="S44" i="1" s="1"/>
  <c r="T44" i="1" s="1"/>
  <c r="T42" i="1"/>
  <c r="O46" i="1"/>
  <c r="O45" i="1"/>
  <c r="O43" i="1"/>
  <c r="O41" i="1"/>
  <c r="Q43" i="1"/>
  <c r="S43" i="1" s="1"/>
  <c r="T43" i="1" s="1"/>
  <c r="O48" i="1"/>
  <c r="O42" i="1"/>
  <c r="Q46" i="1"/>
  <c r="S46" i="1" s="1"/>
  <c r="T46" i="1" s="1"/>
  <c r="O30" i="1"/>
  <c r="O27" i="1"/>
  <c r="O25" i="1"/>
  <c r="Q31" i="1"/>
  <c r="S31" i="1" s="1"/>
  <c r="T31" i="1" s="1"/>
  <c r="Q27" i="1"/>
  <c r="S27" i="1" s="1"/>
  <c r="T27" i="1" s="1"/>
  <c r="O29" i="1"/>
  <c r="Q34" i="1"/>
  <c r="S34" i="1" s="1"/>
  <c r="T34" i="1" s="1"/>
  <c r="Q30" i="1"/>
  <c r="S30" i="1" s="1"/>
  <c r="T30" i="1" s="1"/>
  <c r="Q26" i="1"/>
  <c r="S26" i="1" s="1"/>
  <c r="T26" i="1" s="1"/>
  <c r="Q33" i="1"/>
  <c r="S33" i="1" s="1"/>
  <c r="T33" i="1" s="1"/>
  <c r="Q29" i="1"/>
  <c r="S29" i="1" s="1"/>
  <c r="T29" i="1" s="1"/>
  <c r="Q25" i="1"/>
  <c r="S25" i="1" s="1"/>
  <c r="T25" i="1" s="1"/>
  <c r="O18" i="1"/>
  <c r="O11" i="1"/>
  <c r="Q15" i="1"/>
  <c r="S15" i="1" s="1"/>
  <c r="T15" i="1" s="1"/>
  <c r="Q11" i="1"/>
  <c r="S11" i="1" s="1"/>
  <c r="T11" i="1" s="1"/>
  <c r="O17" i="1"/>
  <c r="O14" i="1"/>
  <c r="Q18" i="1"/>
  <c r="S18" i="1" s="1"/>
  <c r="T18" i="1" s="1"/>
  <c r="Q14" i="1"/>
  <c r="S14" i="1" s="1"/>
  <c r="T14" i="1" s="1"/>
  <c r="Q10" i="1"/>
  <c r="S10" i="1" s="1"/>
  <c r="T10" i="1" s="1"/>
  <c r="O13" i="1"/>
  <c r="Q17" i="1"/>
  <c r="S17" i="1" s="1"/>
  <c r="T17" i="1" s="1"/>
  <c r="Q13" i="1"/>
  <c r="S13" i="1" s="1"/>
  <c r="T13" i="1" s="1"/>
  <c r="Q9" i="1"/>
  <c r="S9" i="1" s="1"/>
  <c r="T9" i="1" s="1"/>
  <c r="O10" i="8"/>
  <c r="Q10" i="8"/>
  <c r="S10" i="8" s="1"/>
  <c r="T10" i="8" s="1"/>
  <c r="Q9" i="8"/>
  <c r="S9" i="8" s="1"/>
  <c r="T9" i="8" s="1"/>
  <c r="E20" i="7"/>
  <c r="E19" i="7"/>
  <c r="E30" i="7" l="1"/>
  <c r="G9" i="9" l="1"/>
  <c r="H9" i="9" s="1"/>
  <c r="G8" i="9"/>
  <c r="G10" i="9" l="1"/>
  <c r="G17" i="9" s="1"/>
  <c r="H8" i="9"/>
  <c r="H10" i="9" l="1"/>
  <c r="H17" i="9" s="1"/>
  <c r="E24" i="7" s="1"/>
  <c r="N24" i="6"/>
  <c r="M24" i="6"/>
  <c r="N23" i="6"/>
  <c r="M23" i="6"/>
  <c r="Q23" i="6" s="1"/>
  <c r="S23" i="6" s="1"/>
  <c r="N22" i="6"/>
  <c r="M22" i="6"/>
  <c r="N21" i="6"/>
  <c r="M21" i="6"/>
  <c r="Q21" i="6" s="1"/>
  <c r="S21" i="6" s="1"/>
  <c r="N20" i="6"/>
  <c r="M20" i="6"/>
  <c r="N18" i="6"/>
  <c r="M18" i="6"/>
  <c r="Q18" i="6" s="1"/>
  <c r="S18" i="6" s="1"/>
  <c r="N17" i="6"/>
  <c r="M17" i="6"/>
  <c r="Q17" i="6" s="1"/>
  <c r="S17" i="6" s="1"/>
  <c r="N16" i="6"/>
  <c r="M16" i="6"/>
  <c r="Q16" i="6" s="1"/>
  <c r="S16" i="6" s="1"/>
  <c r="N15" i="6"/>
  <c r="M15" i="6"/>
  <c r="Q15" i="6" s="1"/>
  <c r="S15" i="6" s="1"/>
  <c r="N14" i="6"/>
  <c r="M14" i="6"/>
  <c r="N12" i="6"/>
  <c r="M12" i="6"/>
  <c r="Q12" i="6" s="1"/>
  <c r="S12" i="6" s="1"/>
  <c r="N11" i="6"/>
  <c r="M11" i="6"/>
  <c r="N10" i="6"/>
  <c r="M10" i="6"/>
  <c r="Q10" i="6" s="1"/>
  <c r="S10" i="6" s="1"/>
  <c r="N9" i="6"/>
  <c r="M9" i="6"/>
  <c r="Q9" i="6" s="1"/>
  <c r="S9" i="6" s="1"/>
  <c r="N8" i="6"/>
  <c r="M8" i="6"/>
  <c r="Q8" i="6" s="1"/>
  <c r="S8" i="6" s="1"/>
  <c r="M39" i="8"/>
  <c r="M38" i="8"/>
  <c r="Q38" i="8" s="1"/>
  <c r="S38" i="8" s="1"/>
  <c r="M37" i="8"/>
  <c r="M36" i="8"/>
  <c r="O36" i="8" s="1"/>
  <c r="M30" i="8"/>
  <c r="M28" i="8"/>
  <c r="Q28" i="8" s="1"/>
  <c r="S28" i="8" s="1"/>
  <c r="M27" i="8"/>
  <c r="M26" i="8"/>
  <c r="Q26" i="8" s="1"/>
  <c r="S26" i="8" s="1"/>
  <c r="M25" i="8"/>
  <c r="Q25" i="8" s="1"/>
  <c r="M19" i="8"/>
  <c r="M17" i="8"/>
  <c r="M16" i="8"/>
  <c r="Q16" i="8" s="1"/>
  <c r="S16" i="8" s="1"/>
  <c r="M15" i="8"/>
  <c r="Q14" i="8"/>
  <c r="S14" i="8" s="1"/>
  <c r="M8" i="8"/>
  <c r="O9" i="6" l="1"/>
  <c r="O21" i="6"/>
  <c r="O16" i="6"/>
  <c r="O11" i="6"/>
  <c r="O19" i="8"/>
  <c r="O23" i="6"/>
  <c r="M19" i="6"/>
  <c r="O15" i="6"/>
  <c r="O38" i="8"/>
  <c r="Q14" i="6"/>
  <c r="S14" i="6" s="1"/>
  <c r="S19" i="6" s="1"/>
  <c r="D54" i="7" s="1"/>
  <c r="N19" i="6"/>
  <c r="O10" i="6"/>
  <c r="T38" i="8"/>
  <c r="O28" i="8"/>
  <c r="O26" i="8"/>
  <c r="T16" i="8"/>
  <c r="O16" i="8"/>
  <c r="Q36" i="8"/>
  <c r="S36" i="8" s="1"/>
  <c r="T36" i="8" s="1"/>
  <c r="M29" i="8"/>
  <c r="Q19" i="8"/>
  <c r="S19" i="8" s="1"/>
  <c r="T19" i="8" s="1"/>
  <c r="O14" i="8"/>
  <c r="T14" i="8"/>
  <c r="T8" i="6"/>
  <c r="T12" i="6"/>
  <c r="T18" i="6"/>
  <c r="N13" i="6"/>
  <c r="T9" i="6"/>
  <c r="M13" i="6"/>
  <c r="T15" i="6"/>
  <c r="O17" i="6"/>
  <c r="N25" i="6"/>
  <c r="T21" i="6"/>
  <c r="T17" i="6"/>
  <c r="Q20" i="6"/>
  <c r="M25" i="6"/>
  <c r="O8" i="6"/>
  <c r="T10" i="6"/>
  <c r="Q11" i="6"/>
  <c r="S11" i="6" s="1"/>
  <c r="S13" i="6" s="1"/>
  <c r="D53" i="7" s="1"/>
  <c r="O12" i="6"/>
  <c r="O14" i="6"/>
  <c r="T16" i="6"/>
  <c r="O18" i="6"/>
  <c r="O20" i="6"/>
  <c r="Q22" i="6"/>
  <c r="S22" i="6" s="1"/>
  <c r="T22" i="6" s="1"/>
  <c r="O22" i="6"/>
  <c r="T23" i="6"/>
  <c r="Q24" i="6"/>
  <c r="S24" i="6" s="1"/>
  <c r="T24" i="6" s="1"/>
  <c r="O24" i="6"/>
  <c r="Q15" i="8"/>
  <c r="S15" i="8" s="1"/>
  <c r="T15" i="8" s="1"/>
  <c r="O15" i="8"/>
  <c r="Q37" i="8"/>
  <c r="S37" i="8" s="1"/>
  <c r="T37" i="8" s="1"/>
  <c r="O37" i="8"/>
  <c r="Q30" i="8"/>
  <c r="O30" i="8"/>
  <c r="M40" i="8"/>
  <c r="Q8" i="8"/>
  <c r="M18" i="8"/>
  <c r="O8" i="8"/>
  <c r="Q17" i="8"/>
  <c r="S17" i="8" s="1"/>
  <c r="T17" i="8" s="1"/>
  <c r="O17" i="8"/>
  <c r="O25" i="8"/>
  <c r="Q39" i="8"/>
  <c r="S39" i="8" s="1"/>
  <c r="T39" i="8" s="1"/>
  <c r="O39" i="8"/>
  <c r="T28" i="8"/>
  <c r="T26" i="8"/>
  <c r="Q27" i="8"/>
  <c r="S27" i="8" s="1"/>
  <c r="T27" i="8" s="1"/>
  <c r="O27" i="8"/>
  <c r="N54" i="1"/>
  <c r="M54" i="1"/>
  <c r="Q54" i="1" s="1"/>
  <c r="N53" i="1"/>
  <c r="M53" i="1"/>
  <c r="Q53" i="1" s="1"/>
  <c r="N52" i="1"/>
  <c r="M52" i="1"/>
  <c r="Q52" i="1" s="1"/>
  <c r="N51" i="1"/>
  <c r="M51" i="1"/>
  <c r="Q51" i="1" s="1"/>
  <c r="N40" i="1"/>
  <c r="M40" i="1"/>
  <c r="Q40" i="1" s="1"/>
  <c r="M35" i="1"/>
  <c r="Q35" i="1" s="1"/>
  <c r="S35" i="1" s="1"/>
  <c r="N35" i="1"/>
  <c r="M36" i="1"/>
  <c r="Q36" i="1" s="1"/>
  <c r="N36" i="1"/>
  <c r="M37" i="1"/>
  <c r="Q37" i="1" s="1"/>
  <c r="N37" i="1"/>
  <c r="M38" i="1"/>
  <c r="Q38" i="1" s="1"/>
  <c r="N38" i="1"/>
  <c r="N24" i="1"/>
  <c r="M24" i="1"/>
  <c r="Q24" i="1" s="1"/>
  <c r="M19" i="1"/>
  <c r="N19" i="1"/>
  <c r="M20" i="1"/>
  <c r="Q20" i="1" s="1"/>
  <c r="N20" i="1"/>
  <c r="M21" i="1"/>
  <c r="Q21" i="1" s="1"/>
  <c r="N21" i="1"/>
  <c r="M22" i="1"/>
  <c r="Q22" i="1" s="1"/>
  <c r="N22" i="1"/>
  <c r="M8" i="1"/>
  <c r="Q8" i="1" s="1"/>
  <c r="N8" i="1"/>
  <c r="Q19" i="1" l="1"/>
  <c r="S19" i="1" s="1"/>
  <c r="T19" i="1" s="1"/>
  <c r="M26" i="6"/>
  <c r="Q39" i="1"/>
  <c r="O29" i="8"/>
  <c r="N55" i="1"/>
  <c r="Q55" i="1"/>
  <c r="N39" i="1"/>
  <c r="N23" i="1"/>
  <c r="Q19" i="6"/>
  <c r="T14" i="6"/>
  <c r="T19" i="6" s="1"/>
  <c r="E54" i="7" s="1"/>
  <c r="F54" i="7" s="1"/>
  <c r="O25" i="6"/>
  <c r="T11" i="6"/>
  <c r="T13" i="6" s="1"/>
  <c r="E53" i="7" s="1"/>
  <c r="N26" i="6"/>
  <c r="Q13" i="6"/>
  <c r="Q25" i="6"/>
  <c r="S20" i="6"/>
  <c r="O19" i="6"/>
  <c r="O13" i="6"/>
  <c r="S25" i="8"/>
  <c r="Q29" i="8"/>
  <c r="M41" i="8"/>
  <c r="Q18" i="8"/>
  <c r="S8" i="8"/>
  <c r="O40" i="8"/>
  <c r="Q40" i="8"/>
  <c r="S30" i="8"/>
  <c r="O18" i="8"/>
  <c r="O24" i="1"/>
  <c r="O53" i="1"/>
  <c r="S53" i="1" s="1"/>
  <c r="O40" i="1"/>
  <c r="O20" i="1"/>
  <c r="S20" i="1" s="1"/>
  <c r="O35" i="1"/>
  <c r="O36" i="1"/>
  <c r="S36" i="1" s="1"/>
  <c r="O54" i="1"/>
  <c r="S54" i="1" s="1"/>
  <c r="O19" i="1"/>
  <c r="O51" i="1"/>
  <c r="S51" i="1" s="1"/>
  <c r="O38" i="1"/>
  <c r="S38" i="1" s="1"/>
  <c r="O22" i="1"/>
  <c r="S22" i="1" s="1"/>
  <c r="O21" i="1"/>
  <c r="S21" i="1" s="1"/>
  <c r="O37" i="1"/>
  <c r="S37" i="1" s="1"/>
  <c r="O52" i="1"/>
  <c r="S52" i="1" s="1"/>
  <c r="O8" i="1"/>
  <c r="F53" i="7" l="1"/>
  <c r="Q23" i="1"/>
  <c r="Q56" i="1" s="1"/>
  <c r="Q26" i="6"/>
  <c r="N56" i="1"/>
  <c r="S40" i="1"/>
  <c r="T40" i="1" s="1"/>
  <c r="O55" i="1"/>
  <c r="S24" i="1"/>
  <c r="S39" i="1" s="1"/>
  <c r="O39" i="1"/>
  <c r="O23" i="1"/>
  <c r="O26" i="6"/>
  <c r="O41" i="8"/>
  <c r="S25" i="6"/>
  <c r="T20" i="6"/>
  <c r="T25" i="6" s="1"/>
  <c r="S40" i="8"/>
  <c r="D51" i="7" s="1"/>
  <c r="T30" i="8"/>
  <c r="T40" i="8" s="1"/>
  <c r="E51" i="7" s="1"/>
  <c r="S18" i="8"/>
  <c r="D49" i="7" s="1"/>
  <c r="T8" i="8"/>
  <c r="T18" i="8" s="1"/>
  <c r="E49" i="7" s="1"/>
  <c r="Q41" i="8"/>
  <c r="S29" i="8"/>
  <c r="D50" i="7" s="1"/>
  <c r="T25" i="8"/>
  <c r="T29" i="8" s="1"/>
  <c r="E50" i="7" s="1"/>
  <c r="M23" i="1"/>
  <c r="T20" i="1"/>
  <c r="T51" i="1"/>
  <c r="T38" i="1"/>
  <c r="T35" i="1"/>
  <c r="T54" i="1"/>
  <c r="T37" i="1"/>
  <c r="T53" i="1"/>
  <c r="T52" i="1"/>
  <c r="T36" i="1"/>
  <c r="T21" i="1"/>
  <c r="T22" i="1"/>
  <c r="D46" i="7" l="1"/>
  <c r="F51" i="7"/>
  <c r="F50" i="7"/>
  <c r="E48" i="7"/>
  <c r="T26" i="6"/>
  <c r="E55" i="7"/>
  <c r="E52" i="7" s="1"/>
  <c r="F49" i="7"/>
  <c r="D48" i="7"/>
  <c r="G48" i="7" s="1"/>
  <c r="S26" i="6"/>
  <c r="E10" i="7" s="1"/>
  <c r="E12" i="7" s="1"/>
  <c r="D55" i="7"/>
  <c r="S55" i="1"/>
  <c r="D47" i="7" s="1"/>
  <c r="T24" i="1"/>
  <c r="T39" i="1" s="1"/>
  <c r="O56" i="1"/>
  <c r="T55" i="1"/>
  <c r="E47" i="7" s="1"/>
  <c r="T41" i="8"/>
  <c r="S41" i="8"/>
  <c r="E6" i="7" s="1"/>
  <c r="E7" i="7" s="1"/>
  <c r="D58" i="7" s="1"/>
  <c r="F48" i="7" l="1"/>
  <c r="G50" i="7"/>
  <c r="D61" i="7" s="1"/>
  <c r="G49" i="7"/>
  <c r="D60" i="7" s="1"/>
  <c r="G51" i="7"/>
  <c r="D62" i="7" s="1"/>
  <c r="F55" i="7"/>
  <c r="D52" i="7"/>
  <c r="F52" i="7" s="1"/>
  <c r="E57" i="7" s="1"/>
  <c r="E46" i="7"/>
  <c r="F46" i="7" s="1"/>
  <c r="F47" i="7"/>
  <c r="E29" i="7"/>
  <c r="S8" i="1"/>
  <c r="S23" i="1" s="1"/>
  <c r="D45" i="7" s="1"/>
  <c r="D44" i="7" l="1"/>
  <c r="S56" i="1"/>
  <c r="E5" i="7" s="1"/>
  <c r="E8" i="7" s="1"/>
  <c r="G46" i="7" l="1"/>
  <c r="G47" i="7"/>
  <c r="G44" i="7"/>
  <c r="G45" i="7"/>
  <c r="M39" i="1"/>
  <c r="M55" i="1"/>
  <c r="T8" i="1"/>
  <c r="T23" i="1" s="1"/>
  <c r="E45" i="7" s="1"/>
  <c r="E44" i="7" l="1"/>
  <c r="F45" i="7"/>
  <c r="T56" i="1"/>
  <c r="E23" i="7" s="1"/>
  <c r="M56" i="1"/>
  <c r="F44" i="7" l="1"/>
  <c r="D66" i="7" l="1"/>
  <c r="D67" i="7"/>
  <c r="D65" i="7"/>
  <c r="E13" i="7"/>
  <c r="E21" i="7" s="1"/>
  <c r="E25" i="7" s="1"/>
  <c r="E9" i="7"/>
  <c r="D56" i="7" s="1"/>
  <c r="D63" i="7" l="1"/>
  <c r="D59" i="7"/>
  <c r="E26" i="7"/>
  <c r="E31" i="7" s="1"/>
  <c r="F57" i="7" l="1"/>
  <c r="E32" i="7"/>
  <c r="D31" i="7" l="1"/>
  <c r="D32" i="7"/>
  <c r="D30" i="7"/>
  <c r="D29" i="7"/>
</calcChain>
</file>

<file path=xl/sharedStrings.xml><?xml version="1.0" encoding="utf-8"?>
<sst xmlns="http://schemas.openxmlformats.org/spreadsheetml/2006/main" count="384" uniqueCount="267">
  <si>
    <t>usluge</t>
  </si>
  <si>
    <t>troškovi rada</t>
  </si>
  <si>
    <t>materijal</t>
  </si>
  <si>
    <t>Doprinos u naturi</t>
  </si>
  <si>
    <t>opći troškovi</t>
  </si>
  <si>
    <t>pribor</t>
  </si>
  <si>
    <t>drugo</t>
  </si>
  <si>
    <t>kupnja zemljišta</t>
  </si>
  <si>
    <t xml:space="preserve">% PDV-a </t>
  </si>
  <si>
    <t>Stopa PDV-a</t>
  </si>
  <si>
    <t>Prihvatljivi troškovi</t>
  </si>
  <si>
    <t>NE</t>
  </si>
  <si>
    <t>DA</t>
  </si>
  <si>
    <t>OPĆE UPUTE</t>
  </si>
  <si>
    <t>Faza</t>
  </si>
  <si>
    <t>Nositelj aktivnosti</t>
  </si>
  <si>
    <t xml:space="preserve">Naziv projekta: </t>
  </si>
  <si>
    <t xml:space="preserve">Nositelj projekta: </t>
  </si>
  <si>
    <t>Nositelj projekta (Glavni partner - GP)</t>
  </si>
  <si>
    <t>Projektni partner 1 (PP1)</t>
  </si>
  <si>
    <t>Projektni partner 2 (PP2)</t>
  </si>
  <si>
    <t>Iznos troška (u HRK)</t>
  </si>
  <si>
    <t>Naziv i kratki opis troška</t>
  </si>
  <si>
    <t>Naziv ponuditelja/ dobavljača/pružatelja usluge</t>
  </si>
  <si>
    <t>Broj i datum ponude /ugovora/predračuna/računa</t>
  </si>
  <si>
    <t>ukupna vrijednost bez PDV-a</t>
  </si>
  <si>
    <t>Područje provedbe projekta (navesti lokaciju provedbe aktivnosti)</t>
  </si>
  <si>
    <t>Jedinica mjere</t>
  </si>
  <si>
    <t>Komada</t>
  </si>
  <si>
    <t xml:space="preserve">Jedinična cijena bez PDV-a </t>
  </si>
  <si>
    <t>Ukupni iznos uključujući PDV</t>
  </si>
  <si>
    <t xml:space="preserve"> Iznos PDV-a</t>
  </si>
  <si>
    <t>Vlastita sredstva</t>
  </si>
  <si>
    <t>Prihvatljivi troškovi 0 = NE 1-DA</t>
  </si>
  <si>
    <t>Intenzitet javne potpore.</t>
  </si>
  <si>
    <t xml:space="preserve">U stupcu Q automatski se izračunavaju prihvatljivi troškovi. </t>
  </si>
  <si>
    <t xml:space="preserve">U stupcu R potrebno je iz padajućeg izbornika odabrati primjenjiv intenzitet javne potpore. </t>
  </si>
  <si>
    <t>Europska unija</t>
  </si>
  <si>
    <t xml:space="preserve">Projekti partneri </t>
  </si>
  <si>
    <t>(ako je primjenjivo)</t>
  </si>
  <si>
    <t>Primjedbe/Napomene</t>
  </si>
  <si>
    <t>Vrsta troška</t>
  </si>
  <si>
    <t>Plaće</t>
  </si>
  <si>
    <t>Troškovi službenih putovanja</t>
  </si>
  <si>
    <t>Dnevnice</t>
  </si>
  <si>
    <t>Izravni troškovi</t>
  </si>
  <si>
    <t>Troškovi osoblja</t>
  </si>
  <si>
    <t>Naknade</t>
  </si>
  <si>
    <t>Troškovi prijevoza</t>
  </si>
  <si>
    <t>Troškovi smještaja</t>
  </si>
  <si>
    <t>Ostalo</t>
  </si>
  <si>
    <t>Opći troškovi</t>
  </si>
  <si>
    <t>UKUPNI IZNOS PRIHVATLJIVIH IZDATAKA I POTPORE</t>
  </si>
  <si>
    <t>Iznos (HRK)</t>
  </si>
  <si>
    <t>Neodobreni opći troškovi</t>
  </si>
  <si>
    <t>UKUPNI IZNOS NEPRIHVATLJIVIH IZDATAKA</t>
  </si>
  <si>
    <t>TROŠKOVI PROVEDBE PROJEKTA</t>
  </si>
  <si>
    <t>Naziv ponuditelja/izvođača radova/dobavljača opreme/pružatelja usluge</t>
  </si>
  <si>
    <t>Broj ponude</t>
  </si>
  <si>
    <t>Ulaganje/aktivnost na koje/u se trošak odnosi</t>
  </si>
  <si>
    <t>Iznos troška (u HRK)*</t>
  </si>
  <si>
    <t xml:space="preserve">Iznos bez PDV-a </t>
  </si>
  <si>
    <t xml:space="preserve">Iznos PDV-a </t>
  </si>
  <si>
    <t xml:space="preserve">Ukupan iznos </t>
  </si>
  <si>
    <t>A</t>
  </si>
  <si>
    <t>B</t>
  </si>
  <si>
    <t>C</t>
  </si>
  <si>
    <t>D</t>
  </si>
  <si>
    <t>E</t>
  </si>
  <si>
    <t>F</t>
  </si>
  <si>
    <t>G</t>
  </si>
  <si>
    <t>H</t>
  </si>
  <si>
    <t>1.</t>
  </si>
  <si>
    <t>2.</t>
  </si>
  <si>
    <t>3.</t>
  </si>
  <si>
    <t>UKUPNO NEPRIHVATLJIVI TROŠKOVI</t>
  </si>
  <si>
    <t>4.</t>
  </si>
  <si>
    <t>5.</t>
  </si>
  <si>
    <t>Pojašnjenje: Troškovi koji se ne nalaze na listi prihvatljivih troškova a vezani su za projekt, te troškovi koji se ne mogu odobriti</t>
  </si>
  <si>
    <t>Stope sufinanciranja</t>
  </si>
  <si>
    <t>Broj i datum ponude /ugovora/ predračuna/ računa</t>
  </si>
  <si>
    <t>Ukupno:</t>
  </si>
  <si>
    <t>*</t>
  </si>
  <si>
    <t xml:space="preserve">http://ec.europa.eu/budget/contracts_grants/info_contracts/inforeuro/index_en.cfm </t>
  </si>
  <si>
    <t xml:space="preserve">Za izračun protuvrijednosti u kunama koristiti mjesečni tečaj Europske komisije (ECB), za mjesec u kojemu se podnosi prijava projekta iskazan na šest decimala. Web stranica za uvid u navedeni tečaj je: </t>
  </si>
  <si>
    <t>IZRAČUN POTPORE</t>
  </si>
  <si>
    <t>8.</t>
  </si>
  <si>
    <t>7.</t>
  </si>
  <si>
    <t>6.</t>
  </si>
  <si>
    <t>10.</t>
  </si>
  <si>
    <t>11.</t>
  </si>
  <si>
    <t>12.</t>
  </si>
  <si>
    <t>13.</t>
  </si>
  <si>
    <t>14.</t>
  </si>
  <si>
    <t>15.</t>
  </si>
  <si>
    <t>16.</t>
  </si>
  <si>
    <t>17.</t>
  </si>
  <si>
    <t>18.</t>
  </si>
  <si>
    <t>R.br.</t>
  </si>
  <si>
    <r>
      <t xml:space="preserve">Prihvatljivi iznos općih troškova. 12% </t>
    </r>
    <r>
      <rPr>
        <sz val="12"/>
        <color rgb="FF000000"/>
        <rFont val="Arial Narrow"/>
        <family val="2"/>
        <charset val="238"/>
      </rPr>
      <t>vrijednosti ukupno prihvatljivih troškova projekta bez općih troškova (redak 3.)</t>
    </r>
  </si>
  <si>
    <t>Ukupno opći troškovi-Sufinancirani iz javne potpore (T3 stupac S)</t>
  </si>
  <si>
    <t>Neodobreni izravni troškovi</t>
  </si>
  <si>
    <t>19.</t>
  </si>
  <si>
    <t>Ukupan iznos prihvatljivih troškova projekta nakon primjene intenziteta i jedinstvene stope od 12%</t>
  </si>
  <si>
    <t>IZRAČUN PRIHVATLJIVIH TROŠKOVA PROJEKTA - PRIMJENA INTENZITETA I JEDINSTVENE STOPE OD 12%</t>
  </si>
  <si>
    <t>Izravni troškovi-financirani iz vlastitih sredstava (T1 i T2 stupac T)</t>
  </si>
  <si>
    <t>Neprihvatljivi troškovi projekta (T3)</t>
  </si>
  <si>
    <t>20.</t>
  </si>
  <si>
    <t>Prilog 1: Proračun projekta - Izravni troškovi - troškovi osoblja</t>
  </si>
  <si>
    <t>Prilog 1: Proračun projekta - Opći troškovi</t>
  </si>
  <si>
    <t>TABLICA II: Proračun projekta - Izravni troškovi - troškovi osoblja</t>
  </si>
  <si>
    <t>TABLICA III: Proračun projekta - Opći troškovi</t>
  </si>
  <si>
    <t>Tablic IV. Neprihvatljivi troškovi</t>
  </si>
  <si>
    <t>Tablica IV.1. Ukupan iznos neprihvatljivih i neodobrenih troškova projekta</t>
  </si>
  <si>
    <t>TABLICA V: UKUPNI TROŠKOVI PROJEKTA</t>
  </si>
  <si>
    <t xml:space="preserve">9. </t>
  </si>
  <si>
    <t>U radne listove je potrebno unijeti naziv korisnika (nositelja projekta i/ili projektnih/og partnera) na za to predviđeno mjesto. Naziv korisnika mora biti istovjetan nazivu nositelja projekta i/ili projektnih/og partnera (ako primjenjivo) kako je navedeno u  Prijavnom obrascu (Obrazac 1.A.).</t>
  </si>
  <si>
    <t>Korisnik podatke unosi u ćelije označene bijelom bojom, dok u ćelijama označene plavom bojom korisnik unosi podatke iz padajućeg izbornika.</t>
  </si>
  <si>
    <t>Podaci u ćelijama označenima sivom i žutom bojom se automatski izračunavaju na temelju podataka koje korisnik unosi ćelije bijele boje i odabranih podataka u ćelijama plave boje.</t>
  </si>
  <si>
    <t>Ovaj obrazac je sastavni dio Prijavnog obrasca te je isti potrebno dostaviti u tiskanom obliku (ovjeren vlastoručnim potpisom i pečatom, ako primjenjivo) te u elektronskom obliku na CD/R-u/DVD/R-u (radni list "Upute" nije potrebno dostavljati u tiskanom obliku)</t>
  </si>
  <si>
    <t>Stupac B se odnosi na nositelja aktivnosti. Projekt može imati Nositelja projekta (Glavnog projektnog partnera) i Projektne partnere. Nositelj projekta može biti samo jedan. Po potrebi dodati retke.</t>
  </si>
  <si>
    <t>U stupac I i J je potrebno unijeti Jedinicu mjere nastalog troška (satnica, mjesečna karta, dnevnica, noćenje, i dr.) i broj odnosno komada.</t>
  </si>
  <si>
    <t xml:space="preserve">U stupac K je potrebno unijeti jediničnu cijenu bez PDV-a. Ukoliko se podatak odnosi na trošak osoblja (Tablica II. Proračun projekta: Izravni troškovi - troškovi osoblja) unosi se bruto II iznos satnice. </t>
  </si>
  <si>
    <t xml:space="preserve">U stupcima M, N i O automatski se računa iznos troška i to u stupcu M iznos sa PDV-om, stupcu N iznos PDV-a i stupcu O iznos izdatka bez PDV-a. U slučaju troškova izraženih na ponudi/predračunu u stranoj valuti, za izračun koristiti mjesečni tečaj utvrđen od Europske komisije za mjesec u kojemu se podnosi Zahtjev za potporu. Web adresa za uvid u navedeni tečaj je: http://ec.europa.eu/budget/contracts_grants/info_contracts/inforeuro/index_en.cfm     </t>
  </si>
  <si>
    <t>U stupcu P iz padajućeg izbornika je potrebno izabrati da li je naveden trošak nastao u okviru projekta prihvatljiv ili nije prihvatljiv (0=NE-nije prihvatljiv, 1=DA-prihvatljiv).</t>
  </si>
  <si>
    <t xml:space="preserve">U ovu tabllicu unose se troškovi koji se ne nalaze na listi prihvatljivih troškova a povezani su s projektom. </t>
  </si>
  <si>
    <t>Radni list RM sadrži podatke koji se unose iz padajućih izbornika. Isti se ne smiju mijenjati ni brisati.</t>
  </si>
  <si>
    <t>Tablica I.4. Opći troškovi</t>
  </si>
  <si>
    <t>U stupacima G i  H podaci se ne unose jer nisu primjenjivi, budući se isti odnose na ukupan projekt.</t>
  </si>
  <si>
    <t>Tablica IV. Neprihvatljivi troškovi</t>
  </si>
  <si>
    <r>
      <t xml:space="preserve">Prihvatljivi opći troškovi. </t>
    </r>
    <r>
      <rPr>
        <sz val="12"/>
        <color rgb="FF000000"/>
        <rFont val="Arial Narrow"/>
        <family val="2"/>
        <charset val="238"/>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</si>
  <si>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Obrazac 1.B.</t>
  </si>
  <si>
    <t>Lista troškova</t>
  </si>
  <si>
    <t>Vrsta troškova</t>
  </si>
  <si>
    <t>Neizravni troškovi (15% prihvatljivih izravnih troškova osoblja)</t>
  </si>
  <si>
    <t>Prilog 1: Proračun projekta: Izravni troškovi - troškovi službenih putovanja  i ostali izravni troškovi</t>
  </si>
  <si>
    <t>Izravni troškovi - troškovi službenih putovanja i ostali</t>
  </si>
  <si>
    <t>TABLICA I: Proračun projekta - Izravni troškovi - troškovi službenih putovanja i ostali izravni troškovi</t>
  </si>
  <si>
    <t>Tablica I. Proračun projekta: Izravni troškovi - troškovi službenih putovanja i ostali izravni troškovi, Tablica II. Proračun projekta: Izravni troškovi - troškovi osoblja i Tablica III. Proračun projekta: Opći troškovi</t>
  </si>
  <si>
    <t>Oznaka aktivnosti (elementa) projekta</t>
  </si>
  <si>
    <t>Izravni troškovi - troškovi osoblja</t>
  </si>
  <si>
    <t>UKUPNA VRIJEDNOST PROJEKTA</t>
  </si>
  <si>
    <t>Ukupna vrijednost projekta</t>
  </si>
  <si>
    <t>Prihvatljivi troškovi projekta</t>
  </si>
  <si>
    <t>%</t>
  </si>
  <si>
    <t>UKUPNO IZRAVNI TROŠKOVI - TROŠKOVI SLUŽBENIH PUTOVANJA I OSTALI IZRAVNI TROŠKOVI</t>
  </si>
  <si>
    <t>UKUPNO IZRAVNI TROŠKOVI - TROŠKOVI OSOBLJA</t>
  </si>
  <si>
    <t>UKUPNO OPĆI TROŠKOVI</t>
  </si>
  <si>
    <t>Iznos i udio zatraženih sredstva (Sufinanciranje iz javnog izvora u okviru provedbe LRSR)</t>
  </si>
  <si>
    <t>Iznos i udio vlastitih sredstva</t>
  </si>
  <si>
    <t>Iznos sufinanciranja iz javnog izvora</t>
  </si>
  <si>
    <t>Ukupno prihvatljivi izravni troškovi-Sufinancirani iz javnog izvora (T1 stupac S)</t>
  </si>
  <si>
    <t>Ukupno prihvatljivi troškovi osoblja-Sufinancirani iz javnog izvora (T2 stupac S)</t>
  </si>
  <si>
    <t>Ukupno prihvatljivi troškovi projekta bez općih troškova-Sufinancirani iz javnog izvora (1.+2.)</t>
  </si>
  <si>
    <t xml:space="preserve">Ovaj prilog se sastoji od radnog lista "TI Izravni tr.-Sluz.put._Ostali", "TII Izravni tr.-Tr.osoblja", "TIII Opci troskovi", "TIV Neprihvatljivi tr.", "TV Ukupni tr. projekta" i radnog lista RM. </t>
  </si>
  <si>
    <t>Radne listove "TI Izravni tr.-Sluz.put._Ostali", "TII Izravni tr.-Tr.osoblja", "TIII Opci troskovi" i "TIV Neprihvatljivi tr." potrebno je ispuniti sa podacima o svim troškovima, prihvatljivim i neprihvatljivim, za koje se smatra da će nastati tijekom projekta.</t>
  </si>
  <si>
    <t xml:space="preserve">Radni list "TV Ukupni tr. projekta" generira se iz podataka unesenih u radne listove "TI Izravni tr.-Sluz.put._Ostali", "TII Izravni tr.-Tr.osoblja", "TIII Opci troskovi" i "TIV Neprihvatljivi tr." izuzev u retcima 6. pod nazivom 'Prihvatljivi opći troškovi', 9. naziva 'Upisati tečaj' i 12. naziva 'Traženi iznos potpore' Excel tablice "TABLICA V. ukupni troškovi projekta". </t>
  </si>
  <si>
    <t>Propisani izgled radnih listova ne smije se mijenjati, ali je moguće u radnim listovima "TI Izravni tr.-Sluz.put._Ostali", "TII Izravni tr.-Tr.osoblja", "TIII Opci troskovi" i "TIV Neprihvatljivi tr." po potrebi dodavati nove retke, na način da se kopiraju postojeći retci.</t>
  </si>
  <si>
    <t>U stupcima S i T se automatski izračunava iznos projekta sufinanciran iz javnog izvora i iznos projekta sufinanciran vlastitim sredstvima.</t>
  </si>
  <si>
    <t>EU sredstva (85%)</t>
  </si>
  <si>
    <t>RH sredstva (15%)</t>
  </si>
  <si>
    <t>Neodobreni opći troškovi i izravni troškovi (automatski se izračunavaju: redak 7. + redak 13.)</t>
  </si>
  <si>
    <t>Ukupno neprihvatljivi troškovi projekta - vlastita sredtsva (14.+15.+16.)</t>
  </si>
  <si>
    <r>
      <t xml:space="preserve">U stupac </t>
    </r>
    <r>
      <rPr>
        <sz val="10"/>
        <color rgb="FFFF0000"/>
        <rFont val="Arial Narrow"/>
        <family val="2"/>
        <charset val="238"/>
      </rPr>
      <t>H</t>
    </r>
    <r>
      <rPr>
        <sz val="10"/>
        <color rgb="FF000000"/>
        <rFont val="Arial Narrow"/>
        <family val="2"/>
        <charset val="238"/>
      </rPr>
      <t xml:space="preserve"> je potrebno upisati oznaku aktivnosti (elementa) projekta iz tablice </t>
    </r>
    <r>
      <rPr>
        <sz val="10"/>
        <color rgb="FFFF0000"/>
        <rFont val="Arial Narrow"/>
        <family val="2"/>
        <charset val="238"/>
      </rPr>
      <t>4.6. Prijavnog obrasca,</t>
    </r>
    <r>
      <rPr>
        <sz val="10"/>
        <color rgb="FF000000"/>
        <rFont val="Arial Narrow"/>
        <family val="2"/>
        <charset val="238"/>
      </rPr>
      <t xml:space="preserve"> a na koju se trošak odnosi (npr. PM, V, A1, A2, A1.1.)</t>
    </r>
  </si>
  <si>
    <t>Stupac L:</t>
  </si>
  <si>
    <t xml:space="preserve">U stupcu L je potrebno iz padajućeg izbornika odabrati primjenjivu stopu PDV-a sukladno uputama u nastavku ovisno o tome da li se podatak odnosi na troškove osoblja te da li nositelj projekta/projektni partneri jesu/nisu obveznici PDV-a. </t>
  </si>
  <si>
    <t xml:space="preserve">Ukoliko se podatak odnosi na trošak osoblja (Bruto II iznos plaće djelatnika i ostale naknade) u stupcu L nije potrebno odabrati primjenjivu stopu PDV-a. </t>
  </si>
  <si>
    <t xml:space="preserve">Stupac L-nositelji projekta/projektni partneri (ako primjenjivo) koji JESU obveznici PDV-a: 
Nositelji projekta/projektni partneri (ako primjenjivo) koji su upisani u registar obveznika PDV-a odnosno nositelji projekata/projektni partneri (ako primjenjivo) koji imaju ili koji će do trenutka nastanka troška imati pravo na odbitak pretporeza po osnovi predmetnog ulaganja iz padajućeg izbornika biraju 0%. </t>
  </si>
  <si>
    <t>Stupac L-nositelji projekta/projektni partneri (ako primjenjivo) koji NISU obveznici PDV-a: 
Nositelji projekta/projektni partneri (ako primjenjivo) koji nisu i neće do trenutka nastanka troška biti upisani u registar obveznika PDV-a stupac L ispunjavaju primjenjivom stopom PDV-a navedenoj na ponudi/računu/predračunu (0%, 5%, 13% ili 25%) s obzirom da im je PDV prihvatljiv trošak. Nositelji projekta/projektni partneri (ako primjenjivo) kojima je PDV prihvatljiv trošak su korisnici koji nemaju i neće do trenutka nastanka troška imati pravo na odbitak pretporeza po osnovi predmetnog ulaganja odnosno nositelji projekata/projektni partneri (ako primjenjivo) koji nisu i neće do trenutka nastanka troška biti obveznici PDV-a.</t>
  </si>
  <si>
    <t>Ukupno troškovi nositelja projekta</t>
  </si>
  <si>
    <t>Ukupno troškovi projektni partner 1</t>
  </si>
  <si>
    <t>Ukupno troškovi projektni partner 2</t>
  </si>
  <si>
    <t>Sufinancirano iz javnog izvora</t>
  </si>
  <si>
    <t>Ukupno</t>
  </si>
  <si>
    <t>Prihvatljivi iznos općih troškova. 12% vrijednosti ukupno prihvatljivih troškova projekta bez općih troškova (redak 3.)</t>
  </si>
  <si>
    <t>Izračun javne potpore - Specifikacija po GP, PP1 i PP2</t>
  </si>
  <si>
    <t>Opći troškovi - udio nositelja projekta i partnera u općim troškovima</t>
  </si>
  <si>
    <t>U stupac G, ukoliko PDV nije prihvatljiv trošak, upisati 0,00 kn. Vidi prethodno objašnjenje za stupac L</t>
  </si>
  <si>
    <t>Izravni troškovi - Troškovi osoblja, od gore navedenih izravnih troškova na trošak osoblja odnosi se:</t>
  </si>
  <si>
    <t>22.</t>
  </si>
  <si>
    <t>Ukupno prihvatljivi opći troškovi - sufinancirani iz javnog izvora</t>
  </si>
  <si>
    <t>Ukupno prihvatljivi troškovi nositelja projekta - sufinancirani iz javnog izvora</t>
  </si>
  <si>
    <t>Ukupno prihvatljivi troškovi projektni partner 1 - sufinancirani iz javnog izvora</t>
  </si>
  <si>
    <t>Ukupno prihvatljivi troškovi projektni partner 2 - sufinancirani iz javnog izvora</t>
  </si>
  <si>
    <t>Neizravni troškovi - udio nositelja projekta i partnera u neizravnim troškovima (izračun na temelju udjela nositelja projekta i partnera u troškovima osoblja)</t>
  </si>
  <si>
    <t>Ukupno izravni troškovi nositelja projekta</t>
  </si>
  <si>
    <t>Ukupno izravni troškovi projektni partner 1</t>
  </si>
  <si>
    <t>Ukupno izravni  troškovi projektni partner 2</t>
  </si>
  <si>
    <t>Ukupno troškovi osoblja nositelja projekta</t>
  </si>
  <si>
    <t>Ukupno troškovi osoblja projektni partner 1</t>
  </si>
  <si>
    <t>Ukupno troškovi osoblja projektni partner 2</t>
  </si>
  <si>
    <t>Udio u sufinanciranom djelu iz javnog izvora</t>
  </si>
  <si>
    <t>23.</t>
  </si>
  <si>
    <t>24.</t>
  </si>
  <si>
    <t>25.</t>
  </si>
  <si>
    <t>26.</t>
  </si>
  <si>
    <t>27.</t>
  </si>
  <si>
    <t>28.</t>
  </si>
  <si>
    <t>29.</t>
  </si>
  <si>
    <t>30.</t>
  </si>
  <si>
    <t>31.</t>
  </si>
  <si>
    <t>32.</t>
  </si>
  <si>
    <t>33.</t>
  </si>
  <si>
    <t>34.</t>
  </si>
  <si>
    <t>35.</t>
  </si>
  <si>
    <t>36.</t>
  </si>
  <si>
    <t>37.</t>
  </si>
  <si>
    <t>Javna potpora - Iznos potpore/sredstva sufinanciranih iz javnog izvora nositelja projekta i partnera (zbroj mora odgovarati iznosu iz gornje tablice, red. br. 18.)</t>
  </si>
  <si>
    <t>VAŽNO: Obrazac predstavlja osnovni predložak. Molimo da obrazac uskladite s brojem projektnih partnera, sukladno Obrascu 1.A te drugoj pratećoj dokumentaciji. Ako Nositelj projekta nema projektnih partnera ili ako je projektni partner samo 1, nije potreban unos podataka niti brisanje PP2, ta polja ostavite prazna.</t>
  </si>
  <si>
    <t>U</t>
  </si>
  <si>
    <t>Datum:</t>
  </si>
  <si>
    <t>Ime i prezime odgovorne ili ovlaštene osobe Nositelja projekta - tiskano</t>
  </si>
  <si>
    <t>M.P.</t>
  </si>
  <si>
    <t>Potpis odgovorne ili ovlaštene osobe Nositelja projekta</t>
  </si>
  <si>
    <t>U______________, Datum: ___________________</t>
  </si>
  <si>
    <t>Ime i prezime odgovorne ili ovlaštene osobe Nositelja projekta - tiskano:________________________________</t>
  </si>
  <si>
    <t>Potpis odgovorne ili ovlaštene osobe Nositelja projekta:____________________________________________</t>
  </si>
  <si>
    <r>
      <t xml:space="preserve">M.P. </t>
    </r>
    <r>
      <rPr>
        <i/>
        <sz val="10"/>
        <rFont val="Arial Narrow"/>
        <family val="2"/>
        <charset val="238"/>
      </rPr>
      <t>(ako je primjenjivo)</t>
    </r>
  </si>
  <si>
    <t>Verzija</t>
  </si>
  <si>
    <t xml:space="preserve">Korisnik (nositelj projekta) sve radne listove ovjerava vlastoručnim potpisom i pečatom (ako je primjenjivo), a čime potvrđuje da su podaci za ukupan projekt istiniti i točni te da se odnose na pripadajući Prijavni obrazac u okviru FLAG-natječaja </t>
  </si>
  <si>
    <t xml:space="preserve">Stupac C se odnosi na vrstu troška, iz padajućeg izbornika odabrati vrstu troška sukladno Prilogu III. Pravila i upute za izračun troškova </t>
  </si>
  <si>
    <r>
      <t xml:space="preserve">Specifikacija troškova prema nositelju i projektnim partnerima </t>
    </r>
    <r>
      <rPr>
        <i/>
        <sz val="12"/>
        <rFont val="Arial Narrow"/>
        <family val="2"/>
        <charset val="238"/>
      </rPr>
      <t>(Ispunjava FLAG administrator, ako je primjenjivo)</t>
    </r>
  </si>
  <si>
    <t xml:space="preserve">U Stupac G - u slučaju aktivnosti koje se provode temeljem zakonske regulative koja se odnosi na gradnju - potrebno je unijeti JLS, K.O. te broj parcele </t>
  </si>
  <si>
    <t>1.1</t>
  </si>
  <si>
    <t xml:space="preserve">1.4 Troškovi nabave informatičke opreme i/ili informatičkih sustava (računalni programi i/ili licencirani računalni programi) za rad </t>
  </si>
  <si>
    <t>1.5 Troškovi nabave uređaja za klimatizaciju javnih prostora</t>
  </si>
  <si>
    <t>1. Troškovi izrade studije utjecaja na okoliš</t>
  </si>
  <si>
    <t>2. Troškovi izrade procjene o potrebi izrade studije</t>
  </si>
  <si>
    <t>3. Trošak izrade elaborata zaštite okoliša</t>
  </si>
  <si>
    <t xml:space="preserve">1.6. troškovi nabave sustava/opreme za odlaganje otpada </t>
  </si>
  <si>
    <t>2.2. Troškovi nabave potrošnog materijala (kutije, vreće, rukavice i sl.) za provedbu aktivnosti čišćenja</t>
  </si>
  <si>
    <t>2.3. Ttroškovi prikupljanja i odvoza otpada nastalog uslijed aktivnosti čišćenja,</t>
  </si>
  <si>
    <t xml:space="preserve">3.Troškovi edukacijsko-informativnih i promotivnih aktivnosti </t>
  </si>
  <si>
    <t>3.1. Trošakovi provedbe savjetovanja, radionica, mentorstva, treninga, stručnih skupova, tečajeva</t>
  </si>
  <si>
    <t xml:space="preserve">3.2.  Troškovi razmjene iskustava i prakse, studijska putovanja, </t>
  </si>
  <si>
    <t xml:space="preserve">3.3. Troškovi organizacije festivala/manifestacija/javnih događanja, </t>
  </si>
  <si>
    <t>3.4. Troškovi najma prostora i/ili opreme za provedbu aktivnosti, uključujući troškove pripreme, transporta, montaže, ugradnje i sl.</t>
  </si>
  <si>
    <t>3.5. Troškovi informiranja javnosti u svim formama, tisak, audio/vizualni materijali, medijske kampanje i sl.;</t>
  </si>
  <si>
    <t xml:space="preserve">5.Troškovi  istraživanja podmorja, ispitivanja i praćenja kakvoće mora  </t>
  </si>
  <si>
    <t xml:space="preserve">7. Drugi troškovi izravno povezani s provedbom edukacijskih aktivnosti </t>
  </si>
  <si>
    <t xml:space="preserve">8. Drugi troškovi izravno povezani s provedbom promidžbenih aktivnosti </t>
  </si>
  <si>
    <t>10. Komunalne usluge izravno povezane s provedbom aktivnosti projekta</t>
  </si>
  <si>
    <t xml:space="preserve">11. Ostali, nespomenuti, izravni troškovi </t>
  </si>
  <si>
    <t>9. Troškovi vanjskih stručnjaka izravno povezanih s provedbom aktivnosti (koji nisu dio Općih troškova);</t>
  </si>
  <si>
    <t>4. Troškovi pripreme poslovnog plana</t>
  </si>
  <si>
    <t>5. Troškovi izrade studija/dokumenata/istraživanja vezanih za  podmorje te ispitivanja i praćenja kakvoće mora</t>
  </si>
  <si>
    <t>6. Troškovi pripreme projektno-tehničke dokumentacije, geodetskih usluga, elaborata i certifikata</t>
  </si>
  <si>
    <t>7. Troškovi pripreme dokumentacije za provedbu nabave i provedbe postupka nabave</t>
  </si>
  <si>
    <t>8. Troškovi pripreme dokumentacije za natječaj i provedbu projekta</t>
  </si>
  <si>
    <t>5.1. Trošak najma opreme ili plovila nužne za provedbu aktivnosti istraživanja,</t>
  </si>
  <si>
    <t>5.2. Trošak najma alata i/ili instrumenata i amortizacije,</t>
  </si>
  <si>
    <t>5.3.  Troškovi ugovorenog istraživanja, savjetovanja i sl. usluga;</t>
  </si>
  <si>
    <t>1. Trošak građenja  (izgradnja i/ili rekonstrukcija) objekata/prostora za interpretaciju/edukaciju visoko vrijedne prirodne baštine</t>
  </si>
  <si>
    <t>1.1 Troškovi opremanja objekata/prostora za interpretaciju/edukaciju visoko vrijedne prirodne baštine</t>
  </si>
  <si>
    <t>1.2. Troškovi nabave/uvođenja sustava za interpretaciju baštine (IKT rješenja), troškove pripreme stručnih podloga interpretacije, prijevoda na strane jezike, oblikovanja, pripreme i sl.),</t>
  </si>
  <si>
    <t>1.3 Troškovi nabave sustava za nadzor objekata/prostora</t>
  </si>
  <si>
    <t>2.1. Troškovi najma i/ili nabave opreme, alata i pribora neophodnih za provedbu aktivnosti čišćenja rijeka, mora, priobalja</t>
  </si>
  <si>
    <t>9. Troškovi hrane i pića za sudionike aktivnosti pod brojevima 2., 3, i 7.  Poglavlje 5. ovog FLAG natječaja</t>
  </si>
  <si>
    <t>1.7. Troškovi transporta, montaže, ugradnje i sl.</t>
  </si>
  <si>
    <t>2.4. Troškovi goriva za plovilo, agregat, troškovi punjenja boca za ronjenje i sl. u okviru aktivnosti čišćenja</t>
  </si>
  <si>
    <t>4. Troškovi nabave opreme/alata/sustava za recikliranje otpada iz mora, rijeka i priobalja</t>
  </si>
  <si>
    <t>6. Troškovi uvođenje inovativnih rješenja za zaštitu okoliša i očuvanje biološke raznolikosti; nabava opreme i/ili alata i/ili sustava i/ili usluga);</t>
  </si>
  <si>
    <r>
      <rPr>
        <b/>
        <sz val="11.5"/>
        <color theme="1"/>
        <rFont val="Arial Narrow"/>
        <family val="2"/>
        <charset val="238"/>
      </rPr>
      <t>Najniža vrijednost potpore 1.000,00 EUR po nositelju projekta</t>
    </r>
    <r>
      <rPr>
        <sz val="11.5"/>
        <color theme="1"/>
        <rFont val="Arial Narrow"/>
        <family val="2"/>
        <charset val="238"/>
      </rPr>
      <t xml:space="preserve">.* U slučaju da je ukupni iznos prihvatljivih troškova, nakon primjene intenziteta (redak 8.), manji od 1.000,00 EUR u protuvrijednosti u HRK - projekt/operacija nije prihvatljiv/a. </t>
    </r>
  </si>
  <si>
    <t>2. FLAG-natječaj za dodjelu potpore za provedbu projekta u okviru Mjere
2.1. „Potpora vrednovanju, zaštiti i promociji prirodne resursne osnove - rijeka, mora i priobalja“ iz LRSR FLAG-a "Tri mora"</t>
  </si>
  <si>
    <r>
      <rPr>
        <b/>
        <sz val="12"/>
        <rFont val="Arial Narrow"/>
        <family val="2"/>
        <charset val="238"/>
      </rPr>
      <t>Upisati tečaj.</t>
    </r>
    <r>
      <rPr>
        <sz val="12"/>
        <rFont val="Arial Narrow"/>
        <family val="2"/>
        <charset val="238"/>
      </rPr>
      <t xml:space="preserve"> Koristiti mjesečni tečaj utvrđen od Europske komisije za mjesec u kojemu se podnosi Prijavni obrazac (Zahtjev za potporu).*</t>
    </r>
  </si>
  <si>
    <t>Najviša vrijednost potpore 90.000,00 EUR po nositelju projekta.*</t>
  </si>
  <si>
    <r>
      <t xml:space="preserve">Traženi iznos potpore: </t>
    </r>
    <r>
      <rPr>
        <sz val="12"/>
        <color rgb="FF000000"/>
        <rFont val="Arial Narrow"/>
        <family val="2"/>
        <charset val="238"/>
      </rPr>
      <t>Maksimalni iznos javne potpore iznosi 90.000,00 EUR u protuvrijednosti u HRK. U slučaju da je ukupni iznos prihvatljivih troškova nakon primjene intenziteta (redak 8.),  jednak ili veći od maksimalnog iznosa javne potpore propisan FLAG natječajem (redak 11.) upisati najviši iznos potpore po nositelju projekta, tj. 90.000,00 EUR* u protuvrijednosti u HRK (redak 11.). U slučaju da ukupan iznos javne potpore, nakon primjene intenziteta (redak 8.), ne prelazi maksimalni iznos potpore propisan FLAG natječajem - upisati iznos iz retka 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</si>
</sst>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n_-;\-* #,##0.00\ _k_n_-;_-* &quot;-&quot;??\ _k_n_-;_-@_-"/>
    <numFmt numFmtId="165" formatCode="0.0%"/>
    <numFmt numFmtId="166" formatCode="_-* #,##0.00\ [$kn-41A]_-;\-* #,##0.00\ [$kn-41A]_-;_-* &quot;-&quot;??\ [$kn-41A]_-;_-@_-"/>
    <numFmt numFmtId="167" formatCode="#,##0.00\ &quot;kn&quot;"/>
    <numFmt numFmtId="168" formatCode="0.000000"/>
    <numFmt numFmtId="169" formatCode="[$-F800]dddd\,\ mmmm\ dd\,\ yyyy"/>
  </numFmts>
  <fonts count="40" x14ac:knownFonts="1">
    <font>
      <sz val="10"/>
      <name val="Arial CE"/>
      <charset val="238"/>
    </font>
    <font>
      <sz val="11"/>
      <color theme="1"/>
      <name val="Calibri"/>
      <family val="2"/>
      <charset val="238"/>
      <scheme val="minor"/>
    </font>
    <font>
      <sz val="10"/>
      <name val="Arial CE"/>
      <charset val="238"/>
    </font>
    <font>
      <sz val="16"/>
      <name val="Calibri"/>
      <family val="2"/>
      <charset val="238"/>
      <scheme val="minor"/>
    </font>
    <font>
      <sz val="18"/>
      <name val="Calibri"/>
      <family val="2"/>
      <charset val="238"/>
      <scheme val="minor"/>
    </font>
    <font>
      <sz val="8"/>
      <name val="Arial"/>
      <family val="2"/>
      <charset val="238"/>
    </font>
    <font>
      <sz val="12"/>
      <name val="Arial Narrow"/>
      <family val="2"/>
      <charset val="238"/>
    </font>
    <font>
      <b/>
      <sz val="14"/>
      <color rgb="FF000000"/>
      <name val="Arial Narrow"/>
      <family val="2"/>
      <charset val="238"/>
    </font>
    <font>
      <b/>
      <sz val="12"/>
      <name val="Arial Narrow"/>
      <family val="2"/>
      <charset val="238"/>
    </font>
    <font>
      <sz val="12"/>
      <color theme="0"/>
      <name val="Arial Narrow"/>
      <family val="2"/>
      <charset val="238"/>
    </font>
    <font>
      <b/>
      <sz val="12"/>
      <color theme="1"/>
      <name val="Arial Narrow"/>
      <family val="2"/>
      <charset val="238"/>
    </font>
    <font>
      <b/>
      <sz val="12"/>
      <color rgb="FF000000"/>
      <name val="Arial Narrow"/>
      <family val="2"/>
      <charset val="238"/>
    </font>
    <font>
      <b/>
      <sz val="14"/>
      <color theme="1"/>
      <name val="Arial Narrow"/>
      <family val="2"/>
      <charset val="238"/>
    </font>
    <font>
      <sz val="12"/>
      <color theme="1"/>
      <name val="Arial Narrow"/>
      <family val="2"/>
      <charset val="238"/>
    </font>
    <font>
      <b/>
      <sz val="11.5"/>
      <color theme="1"/>
      <name val="Arial Narrow"/>
      <family val="2"/>
      <charset val="238"/>
    </font>
    <font>
      <sz val="12"/>
      <color rgb="FF000000"/>
      <name val="Arial Narrow"/>
      <family val="2"/>
      <charset val="238"/>
    </font>
    <font>
      <sz val="11.5"/>
      <color theme="1"/>
      <name val="Arial Narrow"/>
      <family val="2"/>
      <charset val="238"/>
    </font>
    <font>
      <b/>
      <sz val="16"/>
      <name val="Arial Narrow"/>
      <family val="2"/>
      <charset val="238"/>
    </font>
    <font>
      <b/>
      <sz val="10"/>
      <name val="Arial Narrow"/>
      <family val="2"/>
      <charset val="238"/>
    </font>
    <font>
      <sz val="10"/>
      <name val="Arial Narrow"/>
      <family val="2"/>
      <charset val="238"/>
    </font>
    <font>
      <b/>
      <sz val="10"/>
      <color rgb="FFC00000"/>
      <name val="Arial Narrow"/>
      <family val="2"/>
      <charset val="238"/>
    </font>
    <font>
      <b/>
      <sz val="10"/>
      <color rgb="FFFF0000"/>
      <name val="Arial Narrow"/>
      <family val="2"/>
      <charset val="238"/>
    </font>
    <font>
      <sz val="10"/>
      <color rgb="FFC00000"/>
      <name val="Arial Narrow"/>
      <family val="2"/>
      <charset val="238"/>
    </font>
    <font>
      <sz val="10"/>
      <color rgb="FF000000"/>
      <name val="Arial Narrow"/>
      <family val="2"/>
      <charset val="238"/>
    </font>
    <font>
      <sz val="11"/>
      <color theme="1"/>
      <name val="Arial Narrow"/>
      <family val="2"/>
      <charset val="238"/>
    </font>
    <font>
      <i/>
      <sz val="11"/>
      <color theme="1"/>
      <name val="Arial Narrow"/>
      <family val="2"/>
      <charset val="238"/>
    </font>
    <font>
      <b/>
      <sz val="11"/>
      <color theme="1"/>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sz val="10"/>
      <color rgb="FFFF0000"/>
      <name val="Arial Narrow"/>
      <family val="2"/>
      <charset val="238"/>
    </font>
    <font>
      <b/>
      <sz val="11"/>
      <name val="Calibri Light"/>
      <family val="2"/>
      <charset val="238"/>
    </font>
    <font>
      <b/>
      <sz val="10"/>
      <color rgb="FF000000"/>
      <name val="Arial Narrow"/>
      <family val="2"/>
      <charset val="238"/>
    </font>
    <font>
      <sz val="14"/>
      <name val="Arial Narrow"/>
      <family val="2"/>
      <charset val="238"/>
    </font>
    <font>
      <i/>
      <sz val="12"/>
      <name val="Arial Narrow"/>
      <family val="2"/>
      <charset val="238"/>
    </font>
    <font>
      <sz val="10"/>
      <name val="Calibri"/>
      <family val="2"/>
      <charset val="238"/>
      <scheme val="minor"/>
    </font>
    <font>
      <sz val="14"/>
      <name val="Calibri"/>
      <family val="2"/>
      <charset val="238"/>
      <scheme val="minor"/>
    </font>
    <font>
      <b/>
      <sz val="14"/>
      <name val="Calibri"/>
      <family val="2"/>
      <charset val="238"/>
      <scheme val="minor"/>
    </font>
    <font>
      <b/>
      <sz val="11"/>
      <name val="Calibri"/>
      <family val="2"/>
      <charset val="238"/>
    </font>
    <font>
      <u/>
      <sz val="10"/>
      <color theme="10"/>
      <name val="Arial CE"/>
      <charset val="238"/>
    </font>
  </fonts>
  <fills count="2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s>
  <cellStyleXfs count="4">
    <xf numFmtId="0" fontId="0" fillId="0" borderId="0"/>
    <xf numFmtId="9" fontId="2" fillId="0" borderId="0" applyFont="0" applyFill="0" applyBorder="0" applyAlignment="0" applyProtection="0"/>
    <xf numFmtId="0" fontId="1" fillId="0" borderId="0"/>
    <xf numFmtId="0" fontId="39" fillId="0" borderId="0" applyNumberFormat="0" applyFill="0" applyBorder="0" applyAlignment="0" applyProtection="0"/>
  </cellStyleXfs>
  <cellXfs count="310">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3" fillId="0" borderId="0" xfId="0" applyFont="1" applyAlignment="1">
      <alignment vertical="center"/>
    </xf>
    <xf numFmtId="0" fontId="6" fillId="0" borderId="0" xfId="0" applyFont="1" applyAlignment="1">
      <alignment horizontal="left" vertical="center"/>
    </xf>
    <xf numFmtId="0" fontId="7" fillId="8" borderId="1" xfId="2"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0" fontId="7" fillId="8" borderId="25" xfId="2" applyFont="1" applyFill="1" applyBorder="1" applyAlignment="1">
      <alignment vertical="center" wrapText="1"/>
    </xf>
    <xf numFmtId="4" fontId="11" fillId="14" borderId="25" xfId="2" applyNumberFormat="1" applyFont="1" applyFill="1" applyBorder="1" applyAlignment="1">
      <alignment vertical="center" wrapText="1"/>
    </xf>
    <xf numFmtId="4" fontId="11" fillId="17" borderId="25" xfId="2" applyNumberFormat="1" applyFont="1" applyFill="1" applyBorder="1" applyAlignment="1">
      <alignment vertical="center" wrapText="1"/>
    </xf>
    <xf numFmtId="4" fontId="11" fillId="17" borderId="25" xfId="2" applyNumberFormat="1" applyFont="1" applyFill="1" applyBorder="1" applyAlignment="1">
      <alignment horizontal="right" vertical="center" wrapText="1"/>
    </xf>
    <xf numFmtId="4" fontId="11" fillId="0" borderId="25" xfId="2" applyNumberFormat="1" applyFont="1" applyFill="1" applyBorder="1" applyAlignment="1">
      <alignment horizontal="right" vertical="center" wrapText="1"/>
    </xf>
    <xf numFmtId="4" fontId="11" fillId="3" borderId="25" xfId="2" applyNumberFormat="1" applyFont="1" applyFill="1" applyBorder="1" applyAlignment="1">
      <alignment horizontal="right" vertical="center" wrapText="1"/>
    </xf>
    <xf numFmtId="4" fontId="11" fillId="12" borderId="25" xfId="2" applyNumberFormat="1" applyFont="1" applyFill="1" applyBorder="1" applyAlignment="1">
      <alignment vertical="center" wrapText="1"/>
    </xf>
    <xf numFmtId="4" fontId="11" fillId="12" borderId="25" xfId="2" applyNumberFormat="1" applyFont="1" applyFill="1" applyBorder="1" applyAlignment="1">
      <alignment horizontal="right" vertical="center" wrapText="1"/>
    </xf>
    <xf numFmtId="167" fontId="14" fillId="10" borderId="25" xfId="0" applyNumberFormat="1" applyFont="1" applyFill="1" applyBorder="1" applyAlignment="1">
      <alignment vertical="center" wrapText="1"/>
    </xf>
    <xf numFmtId="4" fontId="11" fillId="12" borderId="19" xfId="2" applyNumberFormat="1" applyFont="1" applyFill="1" applyBorder="1" applyAlignment="1">
      <alignment vertical="center" wrapText="1"/>
    </xf>
    <xf numFmtId="0" fontId="10" fillId="11" borderId="16" xfId="2" applyFont="1" applyFill="1" applyBorder="1" applyAlignment="1">
      <alignment vertical="center" wrapText="1"/>
    </xf>
    <xf numFmtId="4" fontId="11" fillId="0" borderId="25" xfId="2" applyNumberFormat="1" applyFont="1" applyFill="1" applyBorder="1" applyAlignment="1">
      <alignment vertical="center" wrapText="1"/>
    </xf>
    <xf numFmtId="0" fontId="7" fillId="8" borderId="26" xfId="2" applyFont="1" applyFill="1" applyBorder="1" applyAlignment="1">
      <alignment horizontal="center" vertical="center" wrapText="1"/>
    </xf>
    <xf numFmtId="0" fontId="11" fillId="14" borderId="26" xfId="2" applyFont="1" applyFill="1" applyBorder="1" applyAlignment="1">
      <alignment horizontal="center" vertical="center" wrapText="1"/>
    </xf>
    <xf numFmtId="0" fontId="11" fillId="17" borderId="26"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12" borderId="26" xfId="2" applyFont="1" applyFill="1" applyBorder="1" applyAlignment="1">
      <alignment horizontal="center" vertical="center"/>
    </xf>
    <xf numFmtId="0" fontId="14" fillId="10" borderId="26" xfId="0" applyFont="1" applyFill="1" applyBorder="1" applyAlignment="1">
      <alignment horizontal="center" vertical="center" wrapText="1"/>
    </xf>
    <xf numFmtId="0" fontId="11" fillId="12" borderId="17" xfId="2" applyFont="1" applyFill="1" applyBorder="1" applyAlignment="1">
      <alignment horizontal="center" vertical="center"/>
    </xf>
    <xf numFmtId="0" fontId="11" fillId="12" borderId="26" xfId="2"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168" fontId="6" fillId="2" borderId="25" xfId="0" applyNumberFormat="1" applyFont="1" applyFill="1" applyBorder="1" applyAlignment="1">
      <alignment horizontal="center" vertical="center"/>
    </xf>
    <xf numFmtId="4" fontId="6"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horizontal="right" vertical="center"/>
    </xf>
    <xf numFmtId="0" fontId="12" fillId="11" borderId="14" xfId="2" applyFont="1" applyFill="1" applyBorder="1" applyAlignment="1">
      <alignment horizontal="center" vertical="center" wrapText="1"/>
    </xf>
    <xf numFmtId="0" fontId="12" fillId="11" borderId="14" xfId="2" applyFont="1" applyFill="1" applyBorder="1" applyAlignment="1">
      <alignment vertical="center" wrapText="1"/>
    </xf>
    <xf numFmtId="0" fontId="12" fillId="11" borderId="16" xfId="2" applyFont="1" applyFill="1" applyBorder="1" applyAlignment="1">
      <alignment vertical="center" wrapText="1"/>
    </xf>
    <xf numFmtId="0" fontId="18" fillId="18" borderId="0" xfId="0" applyFont="1" applyFill="1"/>
    <xf numFmtId="9" fontId="18" fillId="18" borderId="0" xfId="0" applyNumberFormat="1" applyFont="1" applyFill="1"/>
    <xf numFmtId="0" fontId="19" fillId="0" borderId="0" xfId="0" applyFont="1"/>
    <xf numFmtId="0" fontId="18" fillId="16" borderId="0" xfId="0" applyFont="1" applyFill="1"/>
    <xf numFmtId="165" fontId="19" fillId="16" borderId="0" xfId="0" applyNumberFormat="1" applyFont="1" applyFill="1"/>
    <xf numFmtId="0" fontId="19" fillId="16" borderId="0" xfId="0" applyFont="1" applyFill="1"/>
    <xf numFmtId="0" fontId="18" fillId="19" borderId="0" xfId="0" applyFont="1" applyFill="1"/>
    <xf numFmtId="1" fontId="19" fillId="19" borderId="0" xfId="0" applyNumberFormat="1" applyFont="1" applyFill="1"/>
    <xf numFmtId="0" fontId="19" fillId="19" borderId="0" xfId="0" applyFont="1" applyFill="1" applyAlignment="1">
      <alignment wrapText="1"/>
    </xf>
    <xf numFmtId="0" fontId="21" fillId="0" borderId="0" xfId="0" applyFont="1" applyFill="1"/>
    <xf numFmtId="0" fontId="19" fillId="0" borderId="0" xfId="0" applyFont="1" applyFill="1"/>
    <xf numFmtId="0" fontId="19" fillId="0" borderId="0" xfId="0" applyFont="1" applyFill="1" applyAlignment="1">
      <alignment wrapText="1"/>
    </xf>
    <xf numFmtId="0" fontId="22" fillId="0" borderId="0" xfId="0" applyFont="1" applyFill="1" applyAlignment="1">
      <alignment wrapText="1"/>
    </xf>
    <xf numFmtId="0" fontId="17" fillId="0" borderId="0" xfId="0" applyFont="1"/>
    <xf numFmtId="0" fontId="12" fillId="0" borderId="0" xfId="0" applyFont="1"/>
    <xf numFmtId="0" fontId="24" fillId="0" borderId="0" xfId="0" applyFont="1"/>
    <xf numFmtId="0" fontId="25" fillId="0" borderId="2" xfId="0" applyFont="1" applyBorder="1"/>
    <xf numFmtId="0" fontId="25" fillId="0" borderId="3" xfId="0" applyFont="1" applyBorder="1"/>
    <xf numFmtId="0" fontId="25" fillId="0" borderId="4" xfId="0" applyFont="1" applyBorder="1"/>
    <xf numFmtId="4" fontId="26" fillId="13"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4" fontId="24" fillId="4"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0" fillId="6" borderId="21" xfId="0" applyFont="1" applyFill="1" applyBorder="1" applyAlignment="1">
      <alignment vertical="center"/>
    </xf>
    <xf numFmtId="0" fontId="10" fillId="6" borderId="22" xfId="0" applyFont="1" applyFill="1" applyBorder="1" applyAlignment="1">
      <alignment vertical="center"/>
    </xf>
    <xf numFmtId="0" fontId="10" fillId="6" borderId="23" xfId="0" applyFont="1" applyFill="1" applyBorder="1" applyAlignment="1">
      <alignment vertical="center"/>
    </xf>
    <xf numFmtId="164" fontId="10" fillId="14" borderId="5" xfId="0" applyNumberFormat="1" applyFont="1" applyFill="1" applyBorder="1" applyAlignment="1">
      <alignment horizontal="right" vertical="center" wrapText="1"/>
    </xf>
    <xf numFmtId="0" fontId="18" fillId="0" borderId="0" xfId="0" applyFont="1"/>
    <xf numFmtId="9" fontId="19" fillId="0" borderId="0" xfId="1" applyFont="1"/>
    <xf numFmtId="0" fontId="18" fillId="0" borderId="15" xfId="0" applyFont="1" applyBorder="1" applyAlignment="1">
      <alignment horizontal="right"/>
    </xf>
    <xf numFmtId="0" fontId="18" fillId="0" borderId="1" xfId="0" applyFont="1" applyBorder="1" applyAlignment="1">
      <alignment horizontal="right"/>
    </xf>
    <xf numFmtId="0" fontId="18" fillId="0" borderId="18" xfId="0" applyFont="1" applyBorder="1" applyAlignment="1">
      <alignment horizontal="right"/>
    </xf>
    <xf numFmtId="0" fontId="18" fillId="3" borderId="2" xfId="0" applyFont="1" applyFill="1" applyBorder="1" applyAlignment="1">
      <alignment vertical="center"/>
    </xf>
    <xf numFmtId="0" fontId="18" fillId="3" borderId="3" xfId="0" applyFont="1" applyFill="1" applyBorder="1"/>
    <xf numFmtId="0" fontId="19" fillId="3" borderId="3" xfId="0" applyFont="1" applyFill="1" applyBorder="1"/>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9" fontId="18" fillId="2" borderId="1" xfId="1" applyFont="1" applyFill="1" applyBorder="1" applyAlignment="1">
      <alignment horizontal="center" vertical="center" wrapText="1"/>
    </xf>
    <xf numFmtId="0" fontId="19" fillId="2" borderId="0" xfId="0" applyFont="1" applyFill="1" applyAlignment="1">
      <alignment horizontal="center" vertical="center" wrapText="1"/>
    </xf>
    <xf numFmtId="0" fontId="18" fillId="8" borderId="4" xfId="0" applyFont="1" applyFill="1" applyBorder="1" applyAlignment="1">
      <alignment horizontal="center" vertical="center"/>
    </xf>
    <xf numFmtId="0" fontId="19" fillId="0" borderId="4" xfId="0" applyFont="1" applyBorder="1"/>
    <xf numFmtId="0" fontId="19" fillId="0" borderId="1" xfId="0" applyFont="1" applyBorder="1"/>
    <xf numFmtId="4" fontId="19" fillId="0" borderId="1" xfId="0" applyNumberFormat="1" applyFont="1" applyBorder="1"/>
    <xf numFmtId="165" fontId="19" fillId="8" borderId="1" xfId="0" applyNumberFormat="1" applyFont="1" applyFill="1" applyBorder="1"/>
    <xf numFmtId="4" fontId="19" fillId="4" borderId="1" xfId="0" applyNumberFormat="1" applyFont="1" applyFill="1" applyBorder="1"/>
    <xf numFmtId="4" fontId="19" fillId="8" borderId="1" xfId="0" applyNumberFormat="1" applyFont="1" applyFill="1" applyBorder="1"/>
    <xf numFmtId="9" fontId="19" fillId="8" borderId="1" xfId="1" applyFont="1" applyFill="1" applyBorder="1"/>
    <xf numFmtId="4" fontId="18" fillId="0" borderId="2" xfId="0" applyNumberFormat="1" applyFont="1" applyBorder="1" applyAlignment="1"/>
    <xf numFmtId="4" fontId="18" fillId="0" borderId="3" xfId="0" applyNumberFormat="1" applyFont="1" applyBorder="1" applyAlignment="1"/>
    <xf numFmtId="4" fontId="18" fillId="0" borderId="4" xfId="0" applyNumberFormat="1" applyFont="1" applyBorder="1" applyAlignment="1">
      <alignment horizontal="right"/>
    </xf>
    <xf numFmtId="4" fontId="18" fillId="9" borderId="4" xfId="0" applyNumberFormat="1" applyFont="1" applyFill="1" applyBorder="1" applyAlignment="1">
      <alignment horizontal="right"/>
    </xf>
    <xf numFmtId="4" fontId="18" fillId="4" borderId="1" xfId="0" applyNumberFormat="1" applyFont="1" applyFill="1" applyBorder="1"/>
    <xf numFmtId="0" fontId="19" fillId="0" borderId="4" xfId="0" applyFont="1" applyBorder="1" applyAlignment="1">
      <alignment horizontal="justify"/>
    </xf>
    <xf numFmtId="0" fontId="18" fillId="0" borderId="4" xfId="0" applyFont="1" applyBorder="1" applyAlignment="1">
      <alignment horizontal="center" vertical="center"/>
    </xf>
    <xf numFmtId="0" fontId="18" fillId="0" borderId="3" xfId="0" applyFont="1" applyBorder="1" applyAlignment="1">
      <alignment horizontal="right"/>
    </xf>
    <xf numFmtId="0" fontId="18" fillId="0" borderId="2" xfId="0" applyFont="1" applyBorder="1" applyAlignment="1">
      <alignment horizontal="right"/>
    </xf>
    <xf numFmtId="165" fontId="19" fillId="15" borderId="1" xfId="0" applyNumberFormat="1" applyFont="1" applyFill="1" applyBorder="1"/>
    <xf numFmtId="4" fontId="19" fillId="15" borderId="1" xfId="0" applyNumberFormat="1" applyFont="1" applyFill="1" applyBorder="1"/>
    <xf numFmtId="4" fontId="18" fillId="15" borderId="4" xfId="0" applyNumberFormat="1" applyFont="1" applyFill="1" applyBorder="1" applyAlignment="1">
      <alignment horizontal="right"/>
    </xf>
    <xf numFmtId="0" fontId="27" fillId="6" borderId="10" xfId="0" applyFont="1" applyFill="1" applyBorder="1" applyAlignment="1">
      <alignment vertical="center" wrapText="1"/>
    </xf>
    <xf numFmtId="0" fontId="29" fillId="0" borderId="0" xfId="0" applyFont="1" applyAlignment="1">
      <alignment horizontal="justify"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7" borderId="12" xfId="0" applyFont="1" applyFill="1" applyBorder="1" applyAlignment="1">
      <alignment vertical="center" wrapText="1"/>
    </xf>
    <xf numFmtId="0" fontId="23" fillId="0" borderId="13" xfId="0" applyFont="1" applyBorder="1" applyAlignment="1">
      <alignment vertical="center" wrapText="1"/>
    </xf>
    <xf numFmtId="0" fontId="29" fillId="0" borderId="0" xfId="0" applyFont="1" applyAlignment="1">
      <alignment horizontal="center" vertical="center" wrapText="1"/>
    </xf>
    <xf numFmtId="0" fontId="27" fillId="6" borderId="10" xfId="0" applyFont="1" applyFill="1" applyBorder="1" applyAlignment="1">
      <alignment horizontal="left" vertical="center" wrapText="1"/>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8" fillId="12" borderId="26" xfId="0" applyFont="1" applyFill="1" applyBorder="1" applyAlignment="1">
      <alignment horizontal="center" vertical="center"/>
    </xf>
    <xf numFmtId="0" fontId="23" fillId="5" borderId="12" xfId="0" applyFont="1" applyFill="1" applyBorder="1" applyAlignment="1">
      <alignment horizontal="justify" vertical="center" wrapText="1"/>
    </xf>
    <xf numFmtId="0" fontId="29" fillId="0" borderId="29" xfId="0" applyFont="1" applyBorder="1" applyAlignment="1">
      <alignment horizontal="justify" vertical="center" wrapText="1"/>
    </xf>
    <xf numFmtId="0" fontId="29" fillId="0" borderId="30" xfId="0" applyFont="1" applyBorder="1" applyAlignment="1">
      <alignment horizontal="justify" vertical="center" wrapText="1"/>
    </xf>
    <xf numFmtId="0" fontId="19" fillId="20" borderId="4" xfId="0" applyFont="1" applyFill="1" applyBorder="1"/>
    <xf numFmtId="0" fontId="19" fillId="20" borderId="4" xfId="0" applyFont="1" applyFill="1" applyBorder="1" applyAlignment="1">
      <alignment horizontal="justify"/>
    </xf>
    <xf numFmtId="0" fontId="23" fillId="0" borderId="0" xfId="0" applyFont="1" applyBorder="1" applyAlignment="1">
      <alignment horizontal="justify" vertical="center" wrapText="1"/>
    </xf>
    <xf numFmtId="0" fontId="23" fillId="4" borderId="12" xfId="0" applyFont="1" applyFill="1" applyBorder="1" applyAlignment="1">
      <alignment horizontal="justify" vertical="center" wrapText="1"/>
    </xf>
    <xf numFmtId="0" fontId="19" fillId="0" borderId="12" xfId="0" applyFont="1" applyBorder="1" applyAlignment="1">
      <alignment vertical="center"/>
    </xf>
    <xf numFmtId="0" fontId="19" fillId="3" borderId="4" xfId="0" applyFont="1" applyFill="1" applyBorder="1"/>
    <xf numFmtId="0" fontId="18" fillId="21" borderId="0" xfId="0" applyFont="1" applyFill="1"/>
    <xf numFmtId="0" fontId="19" fillId="21" borderId="0" xfId="0" applyFont="1" applyFill="1"/>
    <xf numFmtId="0" fontId="19" fillId="21" borderId="0" xfId="0" applyFont="1" applyFill="1" applyAlignment="1">
      <alignment wrapText="1"/>
    </xf>
    <xf numFmtId="0" fontId="18" fillId="22" borderId="0" xfId="0" applyFont="1" applyFill="1"/>
    <xf numFmtId="0" fontId="19" fillId="22" borderId="0" xfId="0" applyFont="1" applyFill="1" applyAlignment="1">
      <alignment wrapText="1"/>
    </xf>
    <xf numFmtId="0" fontId="19" fillId="22" borderId="0" xfId="0" applyFont="1" applyFill="1"/>
    <xf numFmtId="0" fontId="20" fillId="22" borderId="0" xfId="0" applyFont="1" applyFill="1" applyAlignment="1">
      <alignment wrapText="1"/>
    </xf>
    <xf numFmtId="0" fontId="18" fillId="23" borderId="0" xfId="0" applyFont="1" applyFill="1"/>
    <xf numFmtId="0" fontId="19" fillId="23" borderId="0" xfId="0" applyFont="1" applyFill="1"/>
    <xf numFmtId="0" fontId="19" fillId="23" borderId="0" xfId="0" applyFont="1" applyFill="1" applyAlignment="1">
      <alignment wrapText="1"/>
    </xf>
    <xf numFmtId="0" fontId="15" fillId="14" borderId="31" xfId="2" applyFont="1" applyFill="1" applyBorder="1" applyAlignment="1">
      <alignment horizontal="center" vertical="center" wrapText="1"/>
    </xf>
    <xf numFmtId="0" fontId="21" fillId="0" borderId="0" xfId="0" applyFont="1"/>
    <xf numFmtId="0" fontId="19" fillId="24" borderId="0" xfId="0" applyFont="1" applyFill="1"/>
    <xf numFmtId="0" fontId="18" fillId="0" borderId="15" xfId="0" applyFont="1" applyBorder="1" applyAlignment="1">
      <alignment horizontal="left"/>
    </xf>
    <xf numFmtId="0" fontId="18" fillId="0" borderId="1" xfId="0" applyFont="1" applyBorder="1" applyAlignment="1">
      <alignment horizontal="left"/>
    </xf>
    <xf numFmtId="0" fontId="18" fillId="0" borderId="18" xfId="0" applyFont="1" applyBorder="1" applyAlignment="1">
      <alignment horizontal="left"/>
    </xf>
    <xf numFmtId="0" fontId="18" fillId="0" borderId="1" xfId="0" applyFont="1" applyFill="1" applyBorder="1" applyAlignment="1">
      <alignment horizontal="center" vertical="center" wrapText="1"/>
    </xf>
    <xf numFmtId="0" fontId="31" fillId="0" borderId="0" xfId="0" applyFont="1"/>
    <xf numFmtId="0" fontId="12" fillId="11" borderId="34"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11" fillId="25" borderId="31" xfId="2" applyFont="1" applyFill="1" applyBorder="1" applyAlignment="1">
      <alignment horizontal="center" vertical="center" wrapText="1"/>
    </xf>
    <xf numFmtId="0" fontId="11" fillId="25" borderId="1" xfId="2" applyFont="1" applyFill="1" applyBorder="1" applyAlignment="1">
      <alignment vertical="center" wrapText="1"/>
    </xf>
    <xf numFmtId="9" fontId="11" fillId="25" borderId="2" xfId="1" applyFont="1" applyFill="1" applyBorder="1" applyAlignment="1">
      <alignment horizontal="center" vertical="center" wrapText="1"/>
    </xf>
    <xf numFmtId="4" fontId="11" fillId="25" borderId="25" xfId="2" applyNumberFormat="1" applyFont="1" applyFill="1" applyBorder="1" applyAlignment="1">
      <alignment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0" fontId="19" fillId="2" borderId="0" xfId="0" applyFont="1" applyFill="1" applyAlignment="1">
      <alignment vertical="center" wrapText="1"/>
    </xf>
    <xf numFmtId="0" fontId="23" fillId="0" borderId="0" xfId="0" applyFont="1" applyBorder="1" applyAlignment="1">
      <alignment vertical="center" wrapText="1"/>
    </xf>
    <xf numFmtId="0" fontId="32" fillId="0" borderId="12" xfId="0" applyFont="1" applyFill="1" applyBorder="1" applyAlignment="1">
      <alignment horizontal="justify" vertical="center" wrapText="1"/>
    </xf>
    <xf numFmtId="0" fontId="23" fillId="26" borderId="12" xfId="0" applyFont="1" applyFill="1" applyBorder="1" applyAlignment="1">
      <alignment horizontal="justify" vertical="center" wrapText="1"/>
    </xf>
    <xf numFmtId="49" fontId="24" fillId="0" borderId="5" xfId="0" applyNumberFormat="1" applyFont="1" applyBorder="1" applyAlignment="1">
      <alignment horizontal="center" vertical="center" wrapText="1"/>
    </xf>
    <xf numFmtId="49" fontId="24" fillId="0" borderId="4" xfId="0" applyNumberFormat="1" applyFont="1" applyBorder="1" applyAlignment="1">
      <alignment horizontal="justify" vertical="center" wrapText="1"/>
    </xf>
    <xf numFmtId="49" fontId="24" fillId="0" borderId="23" xfId="0" applyNumberFormat="1" applyFont="1" applyBorder="1" applyAlignment="1">
      <alignment horizontal="justify" vertical="center" wrapText="1"/>
    </xf>
    <xf numFmtId="166" fontId="24" fillId="4" borderId="1" xfId="0" applyNumberFormat="1" applyFont="1" applyFill="1" applyBorder="1" applyAlignment="1">
      <alignment horizontal="right" vertical="center" wrapText="1"/>
    </xf>
    <xf numFmtId="166" fontId="24" fillId="4" borderId="4" xfId="0" applyNumberFormat="1" applyFont="1" applyFill="1" applyBorder="1" applyAlignment="1">
      <alignment horizontal="right" vertical="center" wrapText="1"/>
    </xf>
    <xf numFmtId="49" fontId="24" fillId="4" borderId="3" xfId="0" applyNumberFormat="1" applyFont="1" applyFill="1" applyBorder="1" applyAlignment="1">
      <alignment horizontal="justify" vertical="center" wrapText="1"/>
    </xf>
    <xf numFmtId="49" fontId="24" fillId="4" borderId="3" xfId="0" applyNumberFormat="1" applyFont="1" applyFill="1" applyBorder="1" applyAlignment="1">
      <alignment horizontal="center" vertical="center" wrapText="1"/>
    </xf>
    <xf numFmtId="49" fontId="24" fillId="4" borderId="4" xfId="0" applyNumberFormat="1" applyFont="1" applyFill="1" applyBorder="1" applyAlignment="1">
      <alignment horizontal="right" vertical="center" wrapText="1"/>
    </xf>
    <xf numFmtId="0" fontId="10" fillId="10" borderId="40" xfId="2" applyFont="1" applyFill="1" applyBorder="1" applyAlignment="1">
      <alignment horizontal="center" vertical="center" wrapText="1"/>
    </xf>
    <xf numFmtId="0" fontId="8" fillId="10" borderId="40" xfId="0" applyFont="1" applyFill="1" applyBorder="1" applyAlignment="1">
      <alignment horizontal="center" vertical="center"/>
    </xf>
    <xf numFmtId="4" fontId="6" fillId="0" borderId="0" xfId="0" applyNumberFormat="1" applyFont="1" applyAlignment="1">
      <alignment horizontal="center" vertical="center"/>
    </xf>
    <xf numFmtId="0" fontId="6" fillId="0" borderId="0" xfId="0" applyFont="1" applyFill="1" applyAlignment="1">
      <alignment vertical="center"/>
    </xf>
    <xf numFmtId="0" fontId="11" fillId="4" borderId="38" xfId="2" applyFont="1" applyFill="1" applyBorder="1" applyAlignment="1">
      <alignment horizontal="left" vertical="center" wrapText="1"/>
    </xf>
    <xf numFmtId="0" fontId="11" fillId="4" borderId="9" xfId="2" applyFont="1" applyFill="1" applyBorder="1" applyAlignment="1">
      <alignment horizontal="left" vertical="center" wrapText="1"/>
    </xf>
    <xf numFmtId="4" fontId="15" fillId="4" borderId="9" xfId="1" applyNumberFormat="1" applyFont="1" applyFill="1" applyBorder="1" applyAlignment="1">
      <alignment horizontal="center" vertical="center" wrapText="1"/>
    </xf>
    <xf numFmtId="4" fontId="6" fillId="4" borderId="9" xfId="0" applyNumberFormat="1" applyFont="1" applyFill="1" applyBorder="1" applyAlignment="1">
      <alignment horizontal="center" vertical="center"/>
    </xf>
    <xf numFmtId="0" fontId="11" fillId="4" borderId="26" xfId="2" applyFont="1" applyFill="1" applyBorder="1" applyAlignment="1">
      <alignment horizontal="left" vertical="center" wrapText="1"/>
    </xf>
    <xf numFmtId="0" fontId="11" fillId="4" borderId="1" xfId="2" applyFont="1" applyFill="1" applyBorder="1" applyAlignment="1">
      <alignment horizontal="left" vertical="center" wrapText="1"/>
    </xf>
    <xf numFmtId="4" fontId="15" fillId="4" borderId="1" xfId="1"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11" fillId="4" borderId="41" xfId="2" applyFont="1" applyFill="1" applyBorder="1" applyAlignment="1">
      <alignment horizontal="left" vertical="center"/>
    </xf>
    <xf numFmtId="0" fontId="11" fillId="4" borderId="5" xfId="2" applyFont="1" applyFill="1" applyBorder="1" applyAlignment="1">
      <alignment horizontal="left" vertical="center" wrapText="1"/>
    </xf>
    <xf numFmtId="4" fontId="15" fillId="4" borderId="5" xfId="1"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xf>
    <xf numFmtId="4" fontId="11" fillId="4" borderId="39" xfId="2" applyNumberFormat="1" applyFont="1" applyFill="1" applyBorder="1" applyAlignment="1">
      <alignment horizontal="center" vertical="center" wrapText="1"/>
    </xf>
    <xf numFmtId="4" fontId="11" fillId="4" borderId="25" xfId="2" applyNumberFormat="1" applyFont="1" applyFill="1" applyBorder="1" applyAlignment="1">
      <alignment horizontal="center" vertical="center" wrapText="1"/>
    </xf>
    <xf numFmtId="4" fontId="11" fillId="4" borderId="42" xfId="2" applyNumberFormat="1" applyFont="1" applyFill="1" applyBorder="1" applyAlignment="1">
      <alignment horizontal="center" vertical="center" wrapText="1"/>
    </xf>
    <xf numFmtId="0" fontId="11" fillId="4" borderId="38" xfId="2" applyFont="1" applyFill="1" applyBorder="1" applyAlignment="1">
      <alignment horizontal="left" vertical="center"/>
    </xf>
    <xf numFmtId="4" fontId="15" fillId="4" borderId="39" xfId="2" applyNumberFormat="1" applyFont="1" applyFill="1" applyBorder="1" applyAlignment="1">
      <alignment horizontal="center" vertical="center"/>
    </xf>
    <xf numFmtId="0" fontId="11" fillId="4" borderId="26" xfId="2" applyFont="1" applyFill="1" applyBorder="1" applyAlignment="1">
      <alignment horizontal="left" vertical="center"/>
    </xf>
    <xf numFmtId="4" fontId="15" fillId="4" borderId="25" xfId="2" applyNumberFormat="1" applyFont="1" applyFill="1" applyBorder="1" applyAlignment="1">
      <alignment horizontal="center" vertical="center"/>
    </xf>
    <xf numFmtId="4" fontId="15" fillId="4" borderId="42" xfId="2" applyNumberFormat="1" applyFont="1" applyFill="1" applyBorder="1" applyAlignment="1">
      <alignment horizontal="center" vertical="center"/>
    </xf>
    <xf numFmtId="0" fontId="11" fillId="4" borderId="17" xfId="2" applyFont="1" applyFill="1" applyBorder="1" applyAlignment="1">
      <alignment horizontal="left" vertical="center"/>
    </xf>
    <xf numFmtId="0" fontId="11" fillId="4" borderId="18" xfId="2" applyFont="1" applyFill="1" applyBorder="1" applyAlignment="1">
      <alignment horizontal="left" vertical="center" wrapText="1"/>
    </xf>
    <xf numFmtId="4" fontId="11" fillId="10" borderId="40" xfId="2" applyNumberFormat="1" applyFont="1" applyFill="1" applyBorder="1" applyAlignment="1">
      <alignment horizontal="center" vertical="center" wrapText="1"/>
    </xf>
    <xf numFmtId="4" fontId="8" fillId="10" borderId="40" xfId="0" applyNumberFormat="1" applyFont="1" applyFill="1" applyBorder="1" applyAlignment="1">
      <alignment horizontal="center" vertical="center"/>
    </xf>
    <xf numFmtId="10" fontId="8" fillId="10" borderId="28" xfId="1" applyNumberFormat="1" applyFont="1" applyFill="1" applyBorder="1" applyAlignment="1">
      <alignment horizontal="center" vertical="center"/>
    </xf>
    <xf numFmtId="4" fontId="11" fillId="10" borderId="28" xfId="2" applyNumberFormat="1" applyFont="1" applyFill="1" applyBorder="1" applyAlignment="1">
      <alignment horizontal="center" vertical="center" wrapText="1"/>
    </xf>
    <xf numFmtId="4" fontId="11" fillId="10" borderId="40" xfId="1" applyNumberFormat="1" applyFont="1" applyFill="1" applyBorder="1" applyAlignment="1">
      <alignment horizontal="center" vertical="center" wrapText="1"/>
    </xf>
    <xf numFmtId="4" fontId="11" fillId="10" borderId="10" xfId="2" applyNumberFormat="1" applyFont="1" applyFill="1" applyBorder="1" applyAlignment="1">
      <alignment horizontal="center" vertical="center"/>
    </xf>
    <xf numFmtId="4" fontId="11" fillId="10" borderId="28" xfId="2" applyNumberFormat="1" applyFont="1" applyFill="1" applyBorder="1" applyAlignment="1">
      <alignment horizontal="center" vertical="center"/>
    </xf>
    <xf numFmtId="0" fontId="11" fillId="4" borderId="9" xfId="2" applyFont="1" applyFill="1" applyBorder="1" applyAlignment="1">
      <alignment horizontal="left" vertical="center"/>
    </xf>
    <xf numFmtId="4" fontId="11" fillId="12" borderId="39" xfId="2" applyNumberFormat="1" applyFont="1" applyFill="1" applyBorder="1" applyAlignment="1">
      <alignment horizontal="center" vertical="center"/>
    </xf>
    <xf numFmtId="4" fontId="11" fillId="12" borderId="25" xfId="2" applyNumberFormat="1" applyFont="1" applyFill="1" applyBorder="1" applyAlignment="1">
      <alignment horizontal="center" vertical="center"/>
    </xf>
    <xf numFmtId="4" fontId="11" fillId="12" borderId="19" xfId="2" applyNumberFormat="1" applyFont="1" applyFill="1" applyBorder="1" applyAlignment="1">
      <alignment horizontal="center" vertical="center"/>
    </xf>
    <xf numFmtId="10" fontId="8" fillId="27" borderId="28" xfId="1" applyNumberFormat="1" applyFont="1" applyFill="1" applyBorder="1" applyAlignment="1">
      <alignment horizontal="center" vertical="center"/>
    </xf>
    <xf numFmtId="4" fontId="15" fillId="27" borderId="9" xfId="1" applyNumberFormat="1" applyFont="1" applyFill="1" applyBorder="1" applyAlignment="1">
      <alignment horizontal="center" vertical="center" wrapText="1"/>
    </xf>
    <xf numFmtId="4" fontId="15" fillId="27" borderId="1" xfId="1" applyNumberFormat="1" applyFont="1" applyFill="1" applyBorder="1" applyAlignment="1">
      <alignment horizontal="center" vertical="center" wrapText="1"/>
    </xf>
    <xf numFmtId="4" fontId="15" fillId="27" borderId="5" xfId="1" applyNumberFormat="1" applyFont="1" applyFill="1" applyBorder="1" applyAlignment="1">
      <alignment horizontal="center" vertical="center" wrapText="1"/>
    </xf>
    <xf numFmtId="0" fontId="8" fillId="10" borderId="47" xfId="0" applyFont="1" applyFill="1" applyBorder="1" applyAlignment="1">
      <alignment horizontal="center" vertical="center" wrapText="1"/>
    </xf>
    <xf numFmtId="10" fontId="8" fillId="20" borderId="46" xfId="1" applyNumberFormat="1" applyFont="1" applyFill="1" applyBorder="1" applyAlignment="1">
      <alignment horizontal="center" vertical="center"/>
    </xf>
    <xf numFmtId="10" fontId="8" fillId="20" borderId="45" xfId="1" applyNumberFormat="1" applyFont="1" applyFill="1" applyBorder="1" applyAlignment="1">
      <alignment horizontal="center" vertical="center"/>
    </xf>
    <xf numFmtId="0" fontId="11" fillId="21" borderId="26" xfId="2" applyFont="1" applyFill="1" applyBorder="1" applyAlignment="1">
      <alignment horizontal="center" vertical="center" wrapText="1"/>
    </xf>
    <xf numFmtId="0" fontId="11" fillId="21" borderId="1" xfId="2" applyFont="1" applyFill="1" applyBorder="1" applyAlignment="1">
      <alignment horizontal="left" vertical="center" wrapText="1"/>
    </xf>
    <xf numFmtId="9" fontId="11" fillId="21" borderId="2" xfId="1" applyFont="1" applyFill="1" applyBorder="1" applyAlignment="1">
      <alignment horizontal="center" vertical="center" wrapText="1"/>
    </xf>
    <xf numFmtId="4" fontId="11" fillId="21" borderId="25" xfId="2" applyNumberFormat="1" applyFont="1" applyFill="1" applyBorder="1" applyAlignment="1">
      <alignment horizontal="right" vertical="center" wrapText="1"/>
    </xf>
    <xf numFmtId="9" fontId="11" fillId="28" borderId="2" xfId="1" applyFont="1" applyFill="1" applyBorder="1" applyAlignment="1">
      <alignment horizontal="center" vertical="center" wrapText="1"/>
    </xf>
    <xf numFmtId="4" fontId="11" fillId="21" borderId="28" xfId="2" applyNumberFormat="1" applyFont="1" applyFill="1" applyBorder="1" applyAlignment="1">
      <alignment horizontal="center" vertical="center"/>
    </xf>
    <xf numFmtId="0" fontId="11" fillId="22" borderId="26" xfId="2" applyFont="1" applyFill="1" applyBorder="1" applyAlignment="1">
      <alignment horizontal="center" vertical="center" wrapText="1"/>
    </xf>
    <xf numFmtId="0" fontId="11" fillId="22" borderId="1" xfId="2" applyFont="1" applyFill="1" applyBorder="1" applyAlignment="1">
      <alignment horizontal="left" vertical="center" wrapText="1"/>
    </xf>
    <xf numFmtId="9" fontId="11" fillId="22" borderId="2" xfId="1" applyFont="1" applyFill="1" applyBorder="1" applyAlignment="1">
      <alignment horizontal="center" vertical="center" wrapText="1"/>
    </xf>
    <xf numFmtId="4" fontId="11" fillId="22" borderId="25" xfId="2" applyNumberFormat="1" applyFont="1" applyFill="1" applyBorder="1" applyAlignment="1">
      <alignment horizontal="right" vertical="center" wrapText="1"/>
    </xf>
    <xf numFmtId="0" fontId="11" fillId="28" borderId="17" xfId="2" applyFont="1" applyFill="1" applyBorder="1" applyAlignment="1">
      <alignment horizontal="center" vertical="center"/>
    </xf>
    <xf numFmtId="0" fontId="11" fillId="28" borderId="18" xfId="2" applyFont="1" applyFill="1" applyBorder="1" applyAlignment="1">
      <alignment horizontal="left" vertical="center"/>
    </xf>
    <xf numFmtId="4" fontId="11" fillId="28" borderId="19" xfId="2" applyNumberFormat="1" applyFont="1" applyFill="1" applyBorder="1" applyAlignment="1">
      <alignment vertical="center" wrapText="1"/>
    </xf>
    <xf numFmtId="0" fontId="27" fillId="12" borderId="1" xfId="0" applyFont="1" applyFill="1" applyBorder="1" applyAlignment="1">
      <alignment horizontal="justify" vertical="center" wrapText="1"/>
    </xf>
    <xf numFmtId="0" fontId="19" fillId="0" borderId="0" xfId="0" applyFont="1" applyAlignment="1">
      <alignment wrapText="1"/>
    </xf>
    <xf numFmtId="0" fontId="33" fillId="0" borderId="0" xfId="0" applyFont="1"/>
    <xf numFmtId="0" fontId="19" fillId="0" borderId="6" xfId="0" applyFont="1" applyBorder="1" applyAlignment="1">
      <alignment wrapText="1"/>
    </xf>
    <xf numFmtId="0" fontId="19" fillId="0" borderId="0" xfId="0" applyFont="1" applyAlignment="1">
      <alignment horizontal="right"/>
    </xf>
    <xf numFmtId="169" fontId="19" fillId="0" borderId="6" xfId="0" applyNumberFormat="1" applyFont="1" applyBorder="1"/>
    <xf numFmtId="0" fontId="19" fillId="0" borderId="6" xfId="0" applyFont="1" applyBorder="1"/>
    <xf numFmtId="0" fontId="19" fillId="0" borderId="0" xfId="0" applyFont="1" applyBorder="1" applyAlignment="1">
      <alignment wrapText="1"/>
    </xf>
    <xf numFmtId="0" fontId="19" fillId="0" borderId="0" xfId="0" applyFont="1" applyAlignment="1">
      <alignment horizontal="left"/>
    </xf>
    <xf numFmtId="169" fontId="19" fillId="0" borderId="0" xfId="0" applyNumberFormat="1" applyFont="1" applyBorder="1"/>
    <xf numFmtId="0" fontId="19" fillId="0" borderId="0" xfId="0" applyFont="1" applyBorder="1"/>
    <xf numFmtId="0" fontId="6" fillId="0" borderId="0" xfId="0" applyFont="1" applyBorder="1" applyAlignment="1">
      <alignment vertical="center"/>
    </xf>
    <xf numFmtId="0" fontId="35" fillId="0" borderId="0" xfId="0" applyFont="1" applyAlignment="1">
      <alignment horizontal="center" vertical="center"/>
    </xf>
    <xf numFmtId="0" fontId="37" fillId="0" borderId="0" xfId="0" applyFont="1" applyFill="1" applyAlignment="1">
      <alignment vertical="center"/>
    </xf>
    <xf numFmtId="0" fontId="38" fillId="0" borderId="0" xfId="0" applyFont="1" applyAlignment="1">
      <alignment vertical="center" wrapText="1"/>
    </xf>
    <xf numFmtId="0" fontId="30" fillId="25" borderId="12" xfId="0" applyFont="1" applyFill="1" applyBorder="1" applyAlignment="1">
      <alignment horizontal="justify" vertical="center" wrapText="1"/>
    </xf>
    <xf numFmtId="166" fontId="24" fillId="0" borderId="1" xfId="0" applyNumberFormat="1" applyFont="1" applyFill="1" applyBorder="1" applyAlignment="1">
      <alignment horizontal="right" vertical="center" wrapText="1"/>
    </xf>
    <xf numFmtId="0" fontId="39" fillId="0" borderId="0" xfId="3" applyAlignment="1">
      <alignment horizontal="left" vertical="center"/>
    </xf>
    <xf numFmtId="49" fontId="35" fillId="0" borderId="0" xfId="0" applyNumberFormat="1" applyFont="1" applyAlignment="1">
      <alignment horizontal="center" vertical="center"/>
    </xf>
    <xf numFmtId="16" fontId="19" fillId="22" borderId="0" xfId="0" applyNumberFormat="1" applyFont="1" applyFill="1"/>
    <xf numFmtId="0" fontId="19" fillId="24" borderId="0" xfId="0" applyFont="1" applyFill="1" applyAlignment="1">
      <alignment wrapText="1"/>
    </xf>
    <xf numFmtId="0" fontId="20" fillId="24" borderId="0" xfId="0" applyFont="1" applyFill="1" applyAlignment="1">
      <alignment wrapText="1"/>
    </xf>
    <xf numFmtId="0" fontId="30" fillId="22" borderId="0" xfId="0" applyFont="1" applyFill="1" applyAlignment="1">
      <alignment wrapText="1"/>
    </xf>
    <xf numFmtId="0" fontId="4" fillId="0" borderId="0" xfId="0" applyFont="1" applyFill="1" applyAlignment="1">
      <alignment horizontal="center" vertical="center"/>
    </xf>
    <xf numFmtId="0" fontId="36" fillId="0" borderId="0" xfId="0" applyFont="1" applyAlignment="1">
      <alignment horizontal="center" vertical="center" wrapText="1"/>
    </xf>
    <xf numFmtId="0" fontId="28" fillId="0" borderId="18" xfId="0" applyFont="1" applyBorder="1" applyAlignment="1">
      <alignment horizontal="center"/>
    </xf>
    <xf numFmtId="0" fontId="28" fillId="0" borderId="19" xfId="0" applyFont="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20" xfId="0" applyFont="1" applyBorder="1" applyAlignment="1">
      <alignment horizont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9" fontId="24" fillId="4" borderId="5" xfId="0" applyNumberFormat="1" applyFont="1" applyFill="1" applyBorder="1" applyAlignment="1">
      <alignment horizontal="center" vertical="center" wrapText="1"/>
    </xf>
    <xf numFmtId="49" fontId="24" fillId="4" borderId="8" xfId="0" applyNumberFormat="1" applyFont="1" applyFill="1" applyBorder="1" applyAlignment="1">
      <alignment horizontal="center" vertical="center" wrapText="1"/>
    </xf>
    <xf numFmtId="49" fontId="24" fillId="4" borderId="9" xfId="0" applyNumberFormat="1" applyFont="1" applyFill="1" applyBorder="1" applyAlignment="1">
      <alignment horizontal="center" vertical="center" wrapText="1"/>
    </xf>
    <xf numFmtId="4" fontId="26" fillId="13" borderId="1" xfId="0" applyNumberFormat="1" applyFont="1" applyFill="1" applyBorder="1" applyAlignment="1">
      <alignment horizontal="center" vertical="center" wrapText="1"/>
    </xf>
    <xf numFmtId="0" fontId="26" fillId="13" borderId="1" xfId="0" applyFont="1" applyFill="1" applyBorder="1" applyAlignment="1">
      <alignment horizontal="center" vertical="center" wrapText="1"/>
    </xf>
    <xf numFmtId="49" fontId="26" fillId="13" borderId="1" xfId="0" applyNumberFormat="1" applyFon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0" fontId="11" fillId="10" borderId="44" xfId="2" applyFont="1" applyFill="1" applyBorder="1" applyAlignment="1">
      <alignment horizontal="left" vertical="center" wrapText="1"/>
    </xf>
    <xf numFmtId="0" fontId="11" fillId="10" borderId="37" xfId="2" applyFont="1" applyFill="1" applyBorder="1" applyAlignment="1">
      <alignment horizontal="left" vertical="center" wrapText="1"/>
    </xf>
    <xf numFmtId="0" fontId="11" fillId="21" borderId="44" xfId="2" applyFont="1" applyFill="1" applyBorder="1" applyAlignment="1">
      <alignment horizontal="left" vertical="center" wrapText="1"/>
    </xf>
    <xf numFmtId="0" fontId="11" fillId="21" borderId="33" xfId="2" applyFont="1" applyFill="1" applyBorder="1" applyAlignment="1">
      <alignment horizontal="left" vertical="center" wrapText="1"/>
    </xf>
    <xf numFmtId="0" fontId="11" fillId="10" borderId="33" xfId="2" applyFont="1" applyFill="1" applyBorder="1" applyAlignment="1">
      <alignment horizontal="left" vertical="center" wrapText="1"/>
    </xf>
    <xf numFmtId="0" fontId="11" fillId="10" borderId="44" xfId="2" applyFont="1" applyFill="1" applyBorder="1" applyAlignment="1">
      <alignment horizontal="left" vertical="center"/>
    </xf>
    <xf numFmtId="0" fontId="11" fillId="10" borderId="37" xfId="2" applyFont="1" applyFill="1" applyBorder="1" applyAlignment="1">
      <alignment horizontal="left" vertical="center"/>
    </xf>
    <xf numFmtId="0" fontId="12" fillId="11" borderId="14" xfId="2" applyFont="1" applyFill="1" applyBorder="1" applyAlignment="1">
      <alignment horizontal="center" vertical="center" wrapText="1"/>
    </xf>
    <xf numFmtId="0" fontId="12" fillId="11" borderId="15"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1" fillId="17" borderId="2" xfId="2" applyFont="1" applyFill="1" applyBorder="1" applyAlignment="1">
      <alignment horizontal="left" vertical="center"/>
    </xf>
    <xf numFmtId="0" fontId="11" fillId="17" borderId="4" xfId="2" applyFont="1" applyFill="1" applyBorder="1" applyAlignment="1">
      <alignment horizontal="left" vertical="center"/>
    </xf>
    <xf numFmtId="0" fontId="6" fillId="12" borderId="24" xfId="0" applyFont="1" applyFill="1" applyBorder="1" applyAlignment="1">
      <alignment horizontal="left" vertical="center"/>
    </xf>
    <xf numFmtId="0" fontId="6" fillId="12" borderId="4" xfId="0" applyFont="1" applyFill="1" applyBorder="1" applyAlignment="1">
      <alignment horizontal="left" vertical="center"/>
    </xf>
    <xf numFmtId="0" fontId="11" fillId="12" borderId="2" xfId="2" applyFont="1" applyFill="1" applyBorder="1" applyAlignment="1">
      <alignment horizontal="left" vertical="center"/>
    </xf>
    <xf numFmtId="0" fontId="11" fillId="12" borderId="4" xfId="2" applyFont="1" applyFill="1" applyBorder="1" applyAlignment="1">
      <alignment horizontal="lef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4" xfId="2" applyFont="1" applyFill="1" applyBorder="1" applyAlignment="1">
      <alignment horizontal="left" vertical="center" wrapText="1"/>
    </xf>
    <xf numFmtId="0" fontId="7" fillId="8" borderId="26"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2" xfId="2" applyFont="1" applyFill="1" applyBorder="1" applyAlignment="1">
      <alignment horizontal="center" vertical="center"/>
    </xf>
    <xf numFmtId="0" fontId="7" fillId="8" borderId="25" xfId="2" applyFont="1" applyFill="1" applyBorder="1" applyAlignment="1">
      <alignment horizontal="center" vertical="center"/>
    </xf>
    <xf numFmtId="4" fontId="11" fillId="10" borderId="44" xfId="1" applyNumberFormat="1" applyFont="1" applyFill="1" applyBorder="1" applyAlignment="1">
      <alignment horizontal="center" vertical="center" wrapText="1"/>
    </xf>
    <xf numFmtId="4" fontId="11" fillId="10" borderId="43" xfId="1" applyNumberFormat="1" applyFont="1" applyFill="1" applyBorder="1" applyAlignment="1">
      <alignment horizontal="center" vertical="center" wrapText="1"/>
    </xf>
    <xf numFmtId="4" fontId="11" fillId="10" borderId="37" xfId="1" applyNumberFormat="1" applyFont="1" applyFill="1" applyBorder="1" applyAlignment="1">
      <alignment horizontal="center" vertical="center" wrapText="1"/>
    </xf>
    <xf numFmtId="0" fontId="10" fillId="10" borderId="27" xfId="2" applyFont="1" applyFill="1" applyBorder="1" applyAlignment="1">
      <alignment horizontal="center" vertical="center" wrapText="1"/>
    </xf>
    <xf numFmtId="0" fontId="10" fillId="10" borderId="40" xfId="2"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1" fillId="12" borderId="35" xfId="2" applyFont="1" applyFill="1" applyBorder="1" applyAlignment="1">
      <alignment horizontal="left" vertical="center"/>
    </xf>
    <xf numFmtId="0" fontId="11" fillId="12" borderId="32" xfId="2" applyFont="1" applyFill="1" applyBorder="1" applyAlignment="1">
      <alignment horizontal="left" vertical="center"/>
    </xf>
    <xf numFmtId="0" fontId="11" fillId="12" borderId="2" xfId="2" applyFont="1" applyFill="1" applyBorder="1" applyAlignment="1">
      <alignment horizontal="left" vertical="center" wrapText="1"/>
    </xf>
    <xf numFmtId="0" fontId="11" fillId="12" borderId="4" xfId="2" applyFont="1" applyFill="1" applyBorder="1" applyAlignment="1">
      <alignment horizontal="left" vertical="center" wrapText="1"/>
    </xf>
    <xf numFmtId="0" fontId="11" fillId="12" borderId="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cellXfs>
  <cellStyles count="4">
    <cellStyle name="Hiperveza" xfId="3" builtinId="8"/>
    <cellStyle name="Normalno" xfId="0" builtinId="0"/>
    <cellStyle name="Normalno 2" xfId="2" xr:uid="{00000000-0005-0000-0000-000002000000}"/>
    <cellStyle name="Postotak" xfId="1" builtinId="5"/>
  </cellStyles>
  <dxfs count="0"/>
  <tableStyles count="0" defaultTableStyle="TableStyleMedium9" defaultPivotStyle="PivotStyleLight16"/>
  <colors>
    <mruColors>
      <color rgb="FFFFFF99"/>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33131</xdr:colOff>
      <xdr:row>0</xdr:row>
      <xdr:rowOff>0</xdr:rowOff>
    </xdr:from>
    <xdr:to>
      <xdr:col>2</xdr:col>
      <xdr:colOff>42656</xdr:colOff>
      <xdr:row>1</xdr:row>
      <xdr:rowOff>171451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892" y="0"/>
          <a:ext cx="647286" cy="436494"/>
        </a:xfrm>
        <a:prstGeom prst="rect">
          <a:avLst/>
        </a:prstGeom>
        <a:solidFill>
          <a:srgbClr val="FFFFFF"/>
        </a:solidFill>
      </xdr:spPr>
    </xdr:pic>
    <xdr:clientData/>
  </xdr:twoCellAnchor>
  <xdr:twoCellAnchor editAs="oneCell">
    <xdr:from>
      <xdr:col>2</xdr:col>
      <xdr:colOff>389283</xdr:colOff>
      <xdr:row>0</xdr:row>
      <xdr:rowOff>33130</xdr:rowOff>
    </xdr:from>
    <xdr:to>
      <xdr:col>4</xdr:col>
      <xdr:colOff>323437</xdr:colOff>
      <xdr:row>1</xdr:row>
      <xdr:rowOff>206237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805" y="33130"/>
          <a:ext cx="1209675" cy="438150"/>
        </a:xfrm>
        <a:prstGeom prst="rect">
          <a:avLst/>
        </a:prstGeom>
        <a:noFill/>
        <a:ln>
          <a:noFill/>
        </a:ln>
      </xdr:spPr>
    </xdr:pic>
    <xdr:clientData/>
  </xdr:twoCellAnchor>
  <xdr:twoCellAnchor editAs="oneCell">
    <xdr:from>
      <xdr:col>5</xdr:col>
      <xdr:colOff>0</xdr:colOff>
      <xdr:row>0</xdr:row>
      <xdr:rowOff>91109</xdr:rowOff>
    </xdr:from>
    <xdr:to>
      <xdr:col>6</xdr:col>
      <xdr:colOff>171864</xdr:colOff>
      <xdr:row>1</xdr:row>
      <xdr:rowOff>235641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88804" y="91109"/>
          <a:ext cx="809625" cy="409575"/>
        </a:xfrm>
        <a:prstGeom prst="rect">
          <a:avLst/>
        </a:prstGeom>
        <a:solidFill>
          <a:srgbClr val="FFFFFF"/>
        </a:solidFill>
        <a:ln>
          <a:noFill/>
        </a:ln>
      </xdr:spPr>
    </xdr:pic>
    <xdr:clientData/>
  </xdr:twoCellAnchor>
  <xdr:twoCellAnchor editAs="oneCell">
    <xdr:from>
      <xdr:col>9</xdr:col>
      <xdr:colOff>0</xdr:colOff>
      <xdr:row>0</xdr:row>
      <xdr:rowOff>0</xdr:rowOff>
    </xdr:from>
    <xdr:to>
      <xdr:col>11</xdr:col>
      <xdr:colOff>162118</xdr:colOff>
      <xdr:row>1</xdr:row>
      <xdr:rowOff>300742</xdr:rowOff>
    </xdr:to>
    <xdr:pic>
      <xdr:nvPicPr>
        <xdr:cNvPr id="7" name="Picture 5" descr="http://lagurtrimora.hr/wp-content/uploads/2016/12/logo.png">
          <a:extLst>
            <a:ext uri="{FF2B5EF4-FFF2-40B4-BE49-F238E27FC236}">
              <a16:creationId xmlns:a16="http://schemas.microsoft.com/office/drawing/2014/main" id="{A226891E-6098-451A-B1DE-E22AC886CEE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39848" y="0"/>
          <a:ext cx="1437640" cy="56578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c.europa.eu/budget/contracts_grants/info_contracts/inforeuro/index_en.cf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9"/>
  <sheetViews>
    <sheetView view="pageLayout" topLeftCell="A7" zoomScale="115" zoomScaleNormal="100" zoomScalePageLayoutView="115" workbookViewId="0">
      <selection activeCell="B9" sqref="B9:M11"/>
    </sheetView>
  </sheetViews>
  <sheetFormatPr defaultRowHeight="21" x14ac:dyDescent="0.2"/>
  <cols>
    <col min="1" max="16384" width="9.140625" style="1"/>
  </cols>
  <sheetData>
    <row r="1" spans="2:13" x14ac:dyDescent="0.2">
      <c r="F1" s="4"/>
      <c r="G1" s="4"/>
      <c r="H1" s="4"/>
      <c r="I1" s="4"/>
      <c r="K1" s="234"/>
      <c r="L1" s="4"/>
    </row>
    <row r="2" spans="2:13" ht="24" customHeight="1" x14ac:dyDescent="0.2">
      <c r="B2" s="3" t="s">
        <v>37</v>
      </c>
      <c r="F2" s="4"/>
      <c r="G2" s="4"/>
      <c r="H2" s="4"/>
      <c r="I2" s="4"/>
      <c r="K2" s="4"/>
      <c r="L2" s="4"/>
    </row>
    <row r="3" spans="2:13" x14ac:dyDescent="0.2">
      <c r="F3" s="4"/>
      <c r="G3" s="4"/>
      <c r="H3" s="4"/>
      <c r="I3" s="4"/>
      <c r="K3" s="4"/>
      <c r="L3" s="4"/>
    </row>
    <row r="4" spans="2:13" x14ac:dyDescent="0.2">
      <c r="F4" s="4"/>
      <c r="G4" s="4"/>
      <c r="H4" s="4"/>
      <c r="I4" s="4"/>
    </row>
    <row r="5" spans="2:13" x14ac:dyDescent="0.2">
      <c r="F5" s="4"/>
      <c r="G5" s="4"/>
      <c r="H5" s="4"/>
      <c r="I5" s="4"/>
    </row>
    <row r="6" spans="2:13" x14ac:dyDescent="0.2">
      <c r="F6" s="4"/>
      <c r="G6" s="4"/>
      <c r="H6" s="4"/>
      <c r="I6" s="4"/>
    </row>
    <row r="8" spans="2:13" ht="23.25" customHeight="1" x14ac:dyDescent="0.2">
      <c r="B8" s="233"/>
      <c r="C8" s="233"/>
      <c r="D8" s="233"/>
      <c r="E8" s="233"/>
      <c r="F8" s="233"/>
      <c r="G8" s="233"/>
      <c r="H8" s="233"/>
      <c r="I8" s="233"/>
      <c r="J8" s="233"/>
      <c r="K8" s="233"/>
      <c r="L8" s="233"/>
      <c r="M8" s="233"/>
    </row>
    <row r="9" spans="2:13" ht="23.25" customHeight="1" x14ac:dyDescent="0.2">
      <c r="B9" s="244" t="s">
        <v>263</v>
      </c>
      <c r="C9" s="244"/>
      <c r="D9" s="244"/>
      <c r="E9" s="244"/>
      <c r="F9" s="244"/>
      <c r="G9" s="244"/>
      <c r="H9" s="244"/>
      <c r="I9" s="244"/>
      <c r="J9" s="244"/>
      <c r="K9" s="244"/>
      <c r="L9" s="244"/>
      <c r="M9" s="244"/>
    </row>
    <row r="10" spans="2:13" ht="21" customHeight="1" x14ac:dyDescent="0.2">
      <c r="B10" s="244"/>
      <c r="C10" s="244"/>
      <c r="D10" s="244"/>
      <c r="E10" s="244"/>
      <c r="F10" s="244"/>
      <c r="G10" s="244"/>
      <c r="H10" s="244"/>
      <c r="I10" s="244"/>
      <c r="J10" s="244"/>
      <c r="K10" s="244"/>
      <c r="L10" s="244"/>
      <c r="M10" s="244"/>
    </row>
    <row r="11" spans="2:13" x14ac:dyDescent="0.2">
      <c r="B11" s="244"/>
      <c r="C11" s="244"/>
      <c r="D11" s="244"/>
      <c r="E11" s="244"/>
      <c r="F11" s="244"/>
      <c r="G11" s="244"/>
      <c r="H11" s="244"/>
      <c r="I11" s="244"/>
      <c r="J11" s="244"/>
      <c r="K11" s="244"/>
      <c r="L11" s="244"/>
      <c r="M11" s="244"/>
    </row>
    <row r="12" spans="2:13" ht="23.25" x14ac:dyDescent="0.2">
      <c r="B12" s="2"/>
      <c r="C12" s="2"/>
      <c r="D12" s="2"/>
      <c r="E12" s="2"/>
      <c r="F12" s="2"/>
      <c r="G12" s="2"/>
      <c r="H12" s="2"/>
      <c r="I12" s="2"/>
      <c r="J12" s="2"/>
      <c r="K12" s="2"/>
      <c r="L12" s="2"/>
      <c r="M12" s="2"/>
    </row>
    <row r="13" spans="2:13" ht="23.25" x14ac:dyDescent="0.2">
      <c r="B13" s="2"/>
      <c r="C13" s="2"/>
      <c r="D13" s="2"/>
      <c r="E13" s="243" t="s">
        <v>131</v>
      </c>
      <c r="F13" s="243"/>
      <c r="G13" s="243"/>
      <c r="H13" s="243"/>
      <c r="I13" s="243"/>
      <c r="J13" s="243"/>
      <c r="K13" s="2"/>
      <c r="L13" s="2"/>
      <c r="M13" s="2"/>
    </row>
    <row r="14" spans="2:13" ht="23.25" x14ac:dyDescent="0.2">
      <c r="B14" s="2"/>
      <c r="C14" s="2"/>
      <c r="D14" s="2"/>
      <c r="E14" s="243"/>
      <c r="F14" s="243"/>
      <c r="G14" s="243"/>
      <c r="H14" s="243"/>
      <c r="I14" s="243"/>
      <c r="J14" s="243"/>
      <c r="K14" s="2"/>
      <c r="L14" s="2"/>
      <c r="M14" s="2"/>
    </row>
    <row r="15" spans="2:13" ht="23.25" x14ac:dyDescent="0.2">
      <c r="B15" s="2"/>
      <c r="C15" s="2"/>
      <c r="D15" s="2"/>
      <c r="E15" s="2"/>
      <c r="F15" s="2"/>
      <c r="G15" s="2"/>
      <c r="H15" s="2"/>
      <c r="I15" s="2"/>
      <c r="J15" s="2"/>
      <c r="K15" s="2"/>
      <c r="L15" s="2"/>
      <c r="M15" s="2"/>
    </row>
    <row r="16" spans="2:13" ht="23.25" x14ac:dyDescent="0.2">
      <c r="B16" s="2"/>
      <c r="C16" s="2"/>
      <c r="D16" s="2"/>
      <c r="E16" s="243" t="s">
        <v>132</v>
      </c>
      <c r="F16" s="243"/>
      <c r="G16" s="243"/>
      <c r="H16" s="243"/>
      <c r="I16" s="243"/>
      <c r="J16" s="243"/>
      <c r="K16" s="2"/>
      <c r="L16" s="2"/>
      <c r="M16" s="2"/>
    </row>
    <row r="17" spans="2:13" ht="23.25" x14ac:dyDescent="0.2">
      <c r="B17" s="2"/>
      <c r="C17" s="2"/>
      <c r="D17" s="2"/>
      <c r="E17" s="243"/>
      <c r="F17" s="243"/>
      <c r="G17" s="243"/>
      <c r="H17" s="243"/>
      <c r="I17" s="243"/>
      <c r="J17" s="243"/>
      <c r="K17" s="2"/>
      <c r="L17" s="2"/>
      <c r="M17" s="2"/>
    </row>
    <row r="19" spans="2:13" x14ac:dyDescent="0.2">
      <c r="B19" s="232" t="s">
        <v>218</v>
      </c>
      <c r="C19" s="238" t="s">
        <v>223</v>
      </c>
    </row>
  </sheetData>
  <mergeCells count="3">
    <mergeCell ref="E13:J14"/>
    <mergeCell ref="E16:J17"/>
    <mergeCell ref="B9:M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9"/>
  <sheetViews>
    <sheetView zoomScaleNormal="100" workbookViewId="0">
      <selection activeCell="A5" sqref="A5:XFD5"/>
    </sheetView>
  </sheetViews>
  <sheetFormatPr defaultRowHeight="15" customHeight="1" x14ac:dyDescent="0.2"/>
  <cols>
    <col min="1" max="1" width="9.140625" style="103"/>
    <col min="2" max="2" width="173.140625" style="103" customWidth="1"/>
    <col min="3" max="245" width="9.140625" style="103"/>
    <col min="246" max="246" width="70.7109375" style="103" customWidth="1"/>
    <col min="247" max="501" width="9.140625" style="103"/>
    <col min="502" max="502" width="70.7109375" style="103" customWidth="1"/>
    <col min="503" max="757" width="9.140625" style="103"/>
    <col min="758" max="758" width="70.7109375" style="103" customWidth="1"/>
    <col min="759" max="1013" width="9.140625" style="103"/>
    <col min="1014" max="1014" width="70.7109375" style="103" customWidth="1"/>
    <col min="1015" max="1269" width="9.140625" style="103"/>
    <col min="1270" max="1270" width="70.7109375" style="103" customWidth="1"/>
    <col min="1271" max="1525" width="9.140625" style="103"/>
    <col min="1526" max="1526" width="70.7109375" style="103" customWidth="1"/>
    <col min="1527" max="1781" width="9.140625" style="103"/>
    <col min="1782" max="1782" width="70.7109375" style="103" customWidth="1"/>
    <col min="1783" max="2037" width="9.140625" style="103"/>
    <col min="2038" max="2038" width="70.7109375" style="103" customWidth="1"/>
    <col min="2039" max="2293" width="9.140625" style="103"/>
    <col min="2294" max="2294" width="70.7109375" style="103" customWidth="1"/>
    <col min="2295" max="2549" width="9.140625" style="103"/>
    <col min="2550" max="2550" width="70.7109375" style="103" customWidth="1"/>
    <col min="2551" max="2805" width="9.140625" style="103"/>
    <col min="2806" max="2806" width="70.7109375" style="103" customWidth="1"/>
    <col min="2807" max="3061" width="9.140625" style="103"/>
    <col min="3062" max="3062" width="70.7109375" style="103" customWidth="1"/>
    <col min="3063" max="3317" width="9.140625" style="103"/>
    <col min="3318" max="3318" width="70.7109375" style="103" customWidth="1"/>
    <col min="3319" max="3573" width="9.140625" style="103"/>
    <col min="3574" max="3574" width="70.7109375" style="103" customWidth="1"/>
    <col min="3575" max="3829" width="9.140625" style="103"/>
    <col min="3830" max="3830" width="70.7109375" style="103" customWidth="1"/>
    <col min="3831" max="4085" width="9.140625" style="103"/>
    <col min="4086" max="4086" width="70.7109375" style="103" customWidth="1"/>
    <col min="4087" max="4341" width="9.140625" style="103"/>
    <col min="4342" max="4342" width="70.7109375" style="103" customWidth="1"/>
    <col min="4343" max="4597" width="9.140625" style="103"/>
    <col min="4598" max="4598" width="70.7109375" style="103" customWidth="1"/>
    <col min="4599" max="4853" width="9.140625" style="103"/>
    <col min="4854" max="4854" width="70.7109375" style="103" customWidth="1"/>
    <col min="4855" max="5109" width="9.140625" style="103"/>
    <col min="5110" max="5110" width="70.7109375" style="103" customWidth="1"/>
    <col min="5111" max="5365" width="9.140625" style="103"/>
    <col min="5366" max="5366" width="70.7109375" style="103" customWidth="1"/>
    <col min="5367" max="5621" width="9.140625" style="103"/>
    <col min="5622" max="5622" width="70.7109375" style="103" customWidth="1"/>
    <col min="5623" max="5877" width="9.140625" style="103"/>
    <col min="5878" max="5878" width="70.7109375" style="103" customWidth="1"/>
    <col min="5879" max="6133" width="9.140625" style="103"/>
    <col min="6134" max="6134" width="70.7109375" style="103" customWidth="1"/>
    <col min="6135" max="6389" width="9.140625" style="103"/>
    <col min="6390" max="6390" width="70.7109375" style="103" customWidth="1"/>
    <col min="6391" max="6645" width="9.140625" style="103"/>
    <col min="6646" max="6646" width="70.7109375" style="103" customWidth="1"/>
    <col min="6647" max="6901" width="9.140625" style="103"/>
    <col min="6902" max="6902" width="70.7109375" style="103" customWidth="1"/>
    <col min="6903" max="7157" width="9.140625" style="103"/>
    <col min="7158" max="7158" width="70.7109375" style="103" customWidth="1"/>
    <col min="7159" max="7413" width="9.140625" style="103"/>
    <col min="7414" max="7414" width="70.7109375" style="103" customWidth="1"/>
    <col min="7415" max="7669" width="9.140625" style="103"/>
    <col min="7670" max="7670" width="70.7109375" style="103" customWidth="1"/>
    <col min="7671" max="7925" width="9.140625" style="103"/>
    <col min="7926" max="7926" width="70.7109375" style="103" customWidth="1"/>
    <col min="7927" max="8181" width="9.140625" style="103"/>
    <col min="8182" max="8182" width="70.7109375" style="103" customWidth="1"/>
    <col min="8183" max="8437" width="9.140625" style="103"/>
    <col min="8438" max="8438" width="70.7109375" style="103" customWidth="1"/>
    <col min="8439" max="8693" width="9.140625" style="103"/>
    <col min="8694" max="8694" width="70.7109375" style="103" customWidth="1"/>
    <col min="8695" max="8949" width="9.140625" style="103"/>
    <col min="8950" max="8950" width="70.7109375" style="103" customWidth="1"/>
    <col min="8951" max="9205" width="9.140625" style="103"/>
    <col min="9206" max="9206" width="70.7109375" style="103" customWidth="1"/>
    <col min="9207" max="9461" width="9.140625" style="103"/>
    <col min="9462" max="9462" width="70.7109375" style="103" customWidth="1"/>
    <col min="9463" max="9717" width="9.140625" style="103"/>
    <col min="9718" max="9718" width="70.7109375" style="103" customWidth="1"/>
    <col min="9719" max="9973" width="9.140625" style="103"/>
    <col min="9974" max="9974" width="70.7109375" style="103" customWidth="1"/>
    <col min="9975" max="10229" width="9.140625" style="103"/>
    <col min="10230" max="10230" width="70.7109375" style="103" customWidth="1"/>
    <col min="10231" max="10485" width="9.140625" style="103"/>
    <col min="10486" max="10486" width="70.7109375" style="103" customWidth="1"/>
    <col min="10487" max="10741" width="9.140625" style="103"/>
    <col min="10742" max="10742" width="70.7109375" style="103" customWidth="1"/>
    <col min="10743" max="10997" width="9.140625" style="103"/>
    <col min="10998" max="10998" width="70.7109375" style="103" customWidth="1"/>
    <col min="10999" max="11253" width="9.140625" style="103"/>
    <col min="11254" max="11254" width="70.7109375" style="103" customWidth="1"/>
    <col min="11255" max="11509" width="9.140625" style="103"/>
    <col min="11510" max="11510" width="70.7109375" style="103" customWidth="1"/>
    <col min="11511" max="11765" width="9.140625" style="103"/>
    <col min="11766" max="11766" width="70.7109375" style="103" customWidth="1"/>
    <col min="11767" max="12021" width="9.140625" style="103"/>
    <col min="12022" max="12022" width="70.7109375" style="103" customWidth="1"/>
    <col min="12023" max="12277" width="9.140625" style="103"/>
    <col min="12278" max="12278" width="70.7109375" style="103" customWidth="1"/>
    <col min="12279" max="12533" width="9.140625" style="103"/>
    <col min="12534" max="12534" width="70.7109375" style="103" customWidth="1"/>
    <col min="12535" max="12789" width="9.140625" style="103"/>
    <col min="12790" max="12790" width="70.7109375" style="103" customWidth="1"/>
    <col min="12791" max="13045" width="9.140625" style="103"/>
    <col min="13046" max="13046" width="70.7109375" style="103" customWidth="1"/>
    <col min="13047" max="13301" width="9.140625" style="103"/>
    <col min="13302" max="13302" width="70.7109375" style="103" customWidth="1"/>
    <col min="13303" max="13557" width="9.140625" style="103"/>
    <col min="13558" max="13558" width="70.7109375" style="103" customWidth="1"/>
    <col min="13559" max="13813" width="9.140625" style="103"/>
    <col min="13814" max="13814" width="70.7109375" style="103" customWidth="1"/>
    <col min="13815" max="14069" width="9.140625" style="103"/>
    <col min="14070" max="14070" width="70.7109375" style="103" customWidth="1"/>
    <col min="14071" max="14325" width="9.140625" style="103"/>
    <col min="14326" max="14326" width="70.7109375" style="103" customWidth="1"/>
    <col min="14327" max="14581" width="9.140625" style="103"/>
    <col min="14582" max="14582" width="70.7109375" style="103" customWidth="1"/>
    <col min="14583" max="14837" width="9.140625" style="103"/>
    <col min="14838" max="14838" width="70.7109375" style="103" customWidth="1"/>
    <col min="14839" max="15093" width="9.140625" style="103"/>
    <col min="15094" max="15094" width="70.7109375" style="103" customWidth="1"/>
    <col min="15095" max="15349" width="9.140625" style="103"/>
    <col min="15350" max="15350" width="70.7109375" style="103" customWidth="1"/>
    <col min="15351" max="15605" width="9.140625" style="103"/>
    <col min="15606" max="15606" width="70.7109375" style="103" customWidth="1"/>
    <col min="15607" max="15861" width="9.140625" style="103"/>
    <col min="15862" max="15862" width="70.7109375" style="103" customWidth="1"/>
    <col min="15863" max="16117" width="9.140625" style="103"/>
    <col min="16118" max="16118" width="70.7109375" style="103" customWidth="1"/>
    <col min="16119" max="16384" width="9.140625" style="103"/>
  </cols>
  <sheetData>
    <row r="1" spans="2:2" ht="15" customHeight="1" thickBot="1" x14ac:dyDescent="0.25">
      <c r="B1" s="102" t="s">
        <v>13</v>
      </c>
    </row>
    <row r="2" spans="2:2" ht="15" customHeight="1" x14ac:dyDescent="0.2">
      <c r="B2" s="104" t="s">
        <v>154</v>
      </c>
    </row>
    <row r="3" spans="2:2" ht="15" customHeight="1" x14ac:dyDescent="0.2">
      <c r="B3" s="104" t="s">
        <v>126</v>
      </c>
    </row>
    <row r="4" spans="2:2" ht="15" customHeight="1" x14ac:dyDescent="0.2">
      <c r="B4" s="104" t="s">
        <v>155</v>
      </c>
    </row>
    <row r="5" spans="2:2" ht="30" customHeight="1" x14ac:dyDescent="0.2">
      <c r="B5" s="104" t="s">
        <v>156</v>
      </c>
    </row>
    <row r="6" spans="2:2" ht="15" customHeight="1" x14ac:dyDescent="0.2">
      <c r="B6" s="104" t="s">
        <v>157</v>
      </c>
    </row>
    <row r="7" spans="2:2" ht="30" customHeight="1" x14ac:dyDescent="0.2">
      <c r="B7" s="105" t="s">
        <v>116</v>
      </c>
    </row>
    <row r="8" spans="2:2" ht="30" customHeight="1" x14ac:dyDescent="0.2">
      <c r="B8" s="105" t="s">
        <v>219</v>
      </c>
    </row>
    <row r="9" spans="2:2" ht="15" customHeight="1" x14ac:dyDescent="0.2">
      <c r="B9" s="106" t="s">
        <v>117</v>
      </c>
    </row>
    <row r="10" spans="2:2" ht="15" customHeight="1" x14ac:dyDescent="0.2">
      <c r="B10" s="105" t="s">
        <v>118</v>
      </c>
    </row>
    <row r="11" spans="2:2" ht="30" customHeight="1" thickBot="1" x14ac:dyDescent="0.25">
      <c r="B11" s="107" t="s">
        <v>119</v>
      </c>
    </row>
    <row r="12" spans="2:2" ht="16.5" customHeight="1" x14ac:dyDescent="0.2">
      <c r="B12" s="152"/>
    </row>
    <row r="13" spans="2:2" ht="15" customHeight="1" thickBot="1" x14ac:dyDescent="0.25">
      <c r="B13" s="108"/>
    </row>
    <row r="14" spans="2:2" ht="15" customHeight="1" thickBot="1" x14ac:dyDescent="0.25">
      <c r="B14" s="109" t="s">
        <v>138</v>
      </c>
    </row>
    <row r="15" spans="2:2" ht="15" customHeight="1" x14ac:dyDescent="0.2">
      <c r="B15" s="110" t="s">
        <v>120</v>
      </c>
    </row>
    <row r="16" spans="2:2" ht="15" customHeight="1" x14ac:dyDescent="0.2">
      <c r="B16" s="110" t="s">
        <v>220</v>
      </c>
    </row>
    <row r="17" spans="2:2" ht="15" customHeight="1" x14ac:dyDescent="0.2">
      <c r="B17" s="235" t="s">
        <v>222</v>
      </c>
    </row>
    <row r="18" spans="2:2" ht="15" customHeight="1" x14ac:dyDescent="0.2">
      <c r="B18" s="110" t="s">
        <v>163</v>
      </c>
    </row>
    <row r="19" spans="2:2" ht="15" customHeight="1" x14ac:dyDescent="0.2">
      <c r="B19" s="110" t="s">
        <v>121</v>
      </c>
    </row>
    <row r="20" spans="2:2" ht="15" customHeight="1" x14ac:dyDescent="0.2">
      <c r="B20" s="113" t="s">
        <v>122</v>
      </c>
    </row>
    <row r="21" spans="2:2" ht="15" customHeight="1" x14ac:dyDescent="0.2">
      <c r="B21" s="153" t="s">
        <v>164</v>
      </c>
    </row>
    <row r="22" spans="2:2" ht="12.75" x14ac:dyDescent="0.2">
      <c r="B22" s="154" t="s">
        <v>165</v>
      </c>
    </row>
    <row r="23" spans="2:2" ht="12.75" x14ac:dyDescent="0.2">
      <c r="B23" s="154" t="s">
        <v>166</v>
      </c>
    </row>
    <row r="24" spans="2:2" ht="38.25" x14ac:dyDescent="0.2">
      <c r="B24" s="154" t="s">
        <v>167</v>
      </c>
    </row>
    <row r="25" spans="2:2" ht="51" x14ac:dyDescent="0.2">
      <c r="B25" s="154" t="s">
        <v>168</v>
      </c>
    </row>
    <row r="26" spans="2:2" ht="30" customHeight="1" x14ac:dyDescent="0.2">
      <c r="B26" s="110" t="s">
        <v>123</v>
      </c>
    </row>
    <row r="27" spans="2:2" ht="15" customHeight="1" x14ac:dyDescent="0.2">
      <c r="B27" s="110" t="s">
        <v>124</v>
      </c>
    </row>
    <row r="28" spans="2:2" ht="15" customHeight="1" x14ac:dyDescent="0.2">
      <c r="B28" s="110" t="s">
        <v>35</v>
      </c>
    </row>
    <row r="29" spans="2:2" ht="15" customHeight="1" x14ac:dyDescent="0.2">
      <c r="B29" s="110" t="s">
        <v>36</v>
      </c>
    </row>
    <row r="30" spans="2:2" ht="15" customHeight="1" thickBot="1" x14ac:dyDescent="0.25">
      <c r="B30" s="111" t="s">
        <v>158</v>
      </c>
    </row>
    <row r="31" spans="2:2" ht="15" customHeight="1" x14ac:dyDescent="0.2">
      <c r="B31" s="119" t="s">
        <v>127</v>
      </c>
    </row>
    <row r="32" spans="2:2" ht="15" customHeight="1" x14ac:dyDescent="0.2">
      <c r="B32" s="120" t="s">
        <v>128</v>
      </c>
    </row>
    <row r="33" spans="2:2" ht="15" customHeight="1" x14ac:dyDescent="0.2">
      <c r="B33" s="118"/>
    </row>
    <row r="34" spans="2:2" ht="15" customHeight="1" thickBot="1" x14ac:dyDescent="0.25"/>
    <row r="35" spans="2:2" ht="15" customHeight="1" thickBot="1" x14ac:dyDescent="0.25">
      <c r="B35" s="109" t="s">
        <v>129</v>
      </c>
    </row>
    <row r="36" spans="2:2" ht="15" customHeight="1" x14ac:dyDescent="0.2">
      <c r="B36" s="114" t="s">
        <v>125</v>
      </c>
    </row>
    <row r="37" spans="2:2" ht="15" customHeight="1" thickBot="1" x14ac:dyDescent="0.25">
      <c r="B37" s="115" t="s">
        <v>177</v>
      </c>
    </row>
    <row r="39" spans="2:2" ht="25.5" x14ac:dyDescent="0.2">
      <c r="B39" s="220" t="s">
        <v>208</v>
      </c>
    </row>
  </sheetData>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6"/>
  <sheetViews>
    <sheetView zoomScaleNormal="100" workbookViewId="0">
      <selection activeCell="L21" sqref="L21"/>
    </sheetView>
  </sheetViews>
  <sheetFormatPr defaultColWidth="8.85546875" defaultRowHeight="12.75" x14ac:dyDescent="0.2"/>
  <cols>
    <col min="1" max="1" width="8.85546875" style="69"/>
    <col min="2" max="2" width="14.140625" style="43" bestFit="1" customWidth="1"/>
    <col min="3" max="3" width="36.5703125" style="43" bestFit="1" customWidth="1"/>
    <col min="4" max="5" width="18.7109375" style="43" customWidth="1"/>
    <col min="6" max="6" width="16.42578125" style="43" customWidth="1"/>
    <col min="7"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20" width="12.7109375" style="43" customWidth="1"/>
    <col min="21" max="21" width="25.28515625" style="43" customWidth="1"/>
    <col min="22" max="22" width="8.85546875" style="43"/>
    <col min="23" max="23" width="8.85546875" style="43" hidden="1" customWidth="1"/>
    <col min="24" max="16384" width="8.85546875" style="43"/>
  </cols>
  <sheetData>
    <row r="1" spans="1:21" ht="13.5" thickBot="1" x14ac:dyDescent="0.25">
      <c r="A1" s="69" t="s">
        <v>137</v>
      </c>
    </row>
    <row r="2" spans="1:21" x14ac:dyDescent="0.2">
      <c r="A2" s="135" t="s">
        <v>16</v>
      </c>
      <c r="B2" s="71"/>
      <c r="C2" s="249"/>
      <c r="D2" s="249"/>
      <c r="E2" s="249"/>
      <c r="F2" s="249"/>
      <c r="G2" s="249"/>
      <c r="H2" s="249"/>
      <c r="I2" s="249"/>
      <c r="J2" s="249"/>
      <c r="K2" s="250"/>
    </row>
    <row r="3" spans="1:21" x14ac:dyDescent="0.2">
      <c r="A3" s="136" t="s">
        <v>17</v>
      </c>
      <c r="B3" s="72"/>
      <c r="C3" s="251"/>
      <c r="D3" s="252"/>
      <c r="E3" s="252"/>
      <c r="F3" s="252"/>
      <c r="G3" s="252"/>
      <c r="H3" s="252"/>
      <c r="I3" s="252"/>
      <c r="J3" s="252"/>
      <c r="K3" s="253"/>
    </row>
    <row r="4" spans="1:21" ht="13.5" thickBot="1" x14ac:dyDescent="0.25">
      <c r="A4" s="137" t="s">
        <v>38</v>
      </c>
      <c r="B4" s="73"/>
      <c r="C4" s="245" t="s">
        <v>39</v>
      </c>
      <c r="D4" s="245"/>
      <c r="E4" s="245"/>
      <c r="F4" s="245"/>
      <c r="G4" s="245"/>
      <c r="H4" s="245"/>
      <c r="I4" s="245"/>
      <c r="J4" s="245"/>
      <c r="K4" s="246"/>
    </row>
    <row r="6" spans="1:21" ht="26.45" customHeight="1" x14ac:dyDescent="0.2">
      <c r="A6" s="74" t="s">
        <v>135</v>
      </c>
      <c r="B6" s="75"/>
      <c r="C6" s="75"/>
      <c r="D6" s="75"/>
      <c r="E6" s="75"/>
      <c r="F6" s="75"/>
      <c r="G6" s="75"/>
      <c r="H6" s="75"/>
      <c r="I6" s="75"/>
      <c r="J6" s="76"/>
      <c r="K6" s="247" t="s">
        <v>21</v>
      </c>
      <c r="L6" s="247"/>
      <c r="M6" s="247"/>
      <c r="N6" s="247"/>
      <c r="O6" s="247"/>
      <c r="P6" s="247"/>
      <c r="Q6" s="247"/>
      <c r="R6" s="247"/>
      <c r="S6" s="247"/>
      <c r="T6" s="247"/>
      <c r="U6" s="248"/>
    </row>
    <row r="7" spans="1:21" s="81" customFormat="1" ht="51" x14ac:dyDescent="0.2">
      <c r="A7" s="77"/>
      <c r="B7" s="78" t="s">
        <v>15</v>
      </c>
      <c r="C7" s="78" t="s">
        <v>41</v>
      </c>
      <c r="D7" s="78" t="s">
        <v>22</v>
      </c>
      <c r="E7" s="78" t="s">
        <v>23</v>
      </c>
      <c r="F7" s="78" t="s">
        <v>80</v>
      </c>
      <c r="G7" s="78" t="s">
        <v>26</v>
      </c>
      <c r="H7" s="138" t="s">
        <v>139</v>
      </c>
      <c r="I7" s="78" t="s">
        <v>27</v>
      </c>
      <c r="J7" s="78" t="s">
        <v>28</v>
      </c>
      <c r="K7" s="78" t="s">
        <v>29</v>
      </c>
      <c r="L7" s="78" t="s">
        <v>8</v>
      </c>
      <c r="M7" s="79" t="s">
        <v>30</v>
      </c>
      <c r="N7" s="79" t="s">
        <v>31</v>
      </c>
      <c r="O7" s="79" t="s">
        <v>25</v>
      </c>
      <c r="P7" s="79" t="s">
        <v>33</v>
      </c>
      <c r="Q7" s="79" t="s">
        <v>10</v>
      </c>
      <c r="R7" s="80" t="s">
        <v>34</v>
      </c>
      <c r="S7" s="79" t="s">
        <v>150</v>
      </c>
      <c r="T7" s="79" t="s">
        <v>32</v>
      </c>
      <c r="U7" s="79" t="s">
        <v>40</v>
      </c>
    </row>
    <row r="8" spans="1:21" x14ac:dyDescent="0.2">
      <c r="A8" s="254" t="s">
        <v>136</v>
      </c>
      <c r="B8" s="254" t="s">
        <v>18</v>
      </c>
      <c r="C8" s="82"/>
      <c r="D8" s="83"/>
      <c r="E8" s="83"/>
      <c r="F8" s="83"/>
      <c r="G8" s="83"/>
      <c r="H8" s="121"/>
      <c r="I8" s="84"/>
      <c r="J8" s="84"/>
      <c r="K8" s="85"/>
      <c r="L8" s="86">
        <v>0.25</v>
      </c>
      <c r="M8" s="87">
        <f>J8*K8*(1+L8)</f>
        <v>0</v>
      </c>
      <c r="N8" s="87">
        <f>J8*K8*L8</f>
        <v>0</v>
      </c>
      <c r="O8" s="87">
        <f>M8-N8</f>
        <v>0</v>
      </c>
      <c r="P8" s="88">
        <v>1</v>
      </c>
      <c r="Q8" s="87">
        <f>P8*M8</f>
        <v>0</v>
      </c>
      <c r="R8" s="89">
        <v>0.5</v>
      </c>
      <c r="S8" s="87">
        <f>(Q8*R8)</f>
        <v>0</v>
      </c>
      <c r="T8" s="87">
        <f>M8-S8</f>
        <v>0</v>
      </c>
      <c r="U8" s="84"/>
    </row>
    <row r="9" spans="1:21" x14ac:dyDescent="0.2">
      <c r="A9" s="254"/>
      <c r="B9" s="254"/>
      <c r="C9" s="82"/>
      <c r="D9" s="83"/>
      <c r="E9" s="83"/>
      <c r="F9" s="83"/>
      <c r="G9" s="83"/>
      <c r="H9" s="121"/>
      <c r="I9" s="84"/>
      <c r="J9" s="84"/>
      <c r="K9" s="85"/>
      <c r="L9" s="86">
        <v>0.25</v>
      </c>
      <c r="M9" s="87">
        <f t="shared" ref="M9:M18" si="0">J9*K9*(1+L9)</f>
        <v>0</v>
      </c>
      <c r="N9" s="87">
        <f t="shared" ref="N9:N18" si="1">J9*K9*L9</f>
        <v>0</v>
      </c>
      <c r="O9" s="87">
        <f t="shared" ref="O9:O18" si="2">M9-N9</f>
        <v>0</v>
      </c>
      <c r="P9" s="88">
        <v>1</v>
      </c>
      <c r="Q9" s="87">
        <f t="shared" ref="Q9:Q18" si="3">P9*M9</f>
        <v>0</v>
      </c>
      <c r="R9" s="89">
        <v>0.5</v>
      </c>
      <c r="S9" s="87">
        <f t="shared" ref="S9:S19" si="4">(Q9*R9)</f>
        <v>0</v>
      </c>
      <c r="T9" s="87">
        <f t="shared" ref="T9:T19" si="5">M9-S9</f>
        <v>0</v>
      </c>
      <c r="U9" s="84"/>
    </row>
    <row r="10" spans="1:21" x14ac:dyDescent="0.2">
      <c r="A10" s="254"/>
      <c r="B10" s="254"/>
      <c r="C10" s="82"/>
      <c r="D10" s="83"/>
      <c r="E10" s="83"/>
      <c r="F10" s="83"/>
      <c r="G10" s="83"/>
      <c r="H10" s="121"/>
      <c r="I10" s="84"/>
      <c r="J10" s="84"/>
      <c r="K10" s="85"/>
      <c r="L10" s="86">
        <v>0.25</v>
      </c>
      <c r="M10" s="87">
        <f t="shared" si="0"/>
        <v>0</v>
      </c>
      <c r="N10" s="87">
        <f t="shared" si="1"/>
        <v>0</v>
      </c>
      <c r="O10" s="87">
        <f t="shared" si="2"/>
        <v>0</v>
      </c>
      <c r="P10" s="88">
        <v>1</v>
      </c>
      <c r="Q10" s="87">
        <f t="shared" si="3"/>
        <v>0</v>
      </c>
      <c r="R10" s="89">
        <v>0.5</v>
      </c>
      <c r="S10" s="87">
        <f t="shared" si="4"/>
        <v>0</v>
      </c>
      <c r="T10" s="87">
        <f t="shared" si="5"/>
        <v>0</v>
      </c>
      <c r="U10" s="84"/>
    </row>
    <row r="11" spans="1:21" x14ac:dyDescent="0.2">
      <c r="A11" s="254"/>
      <c r="B11" s="254"/>
      <c r="C11" s="82"/>
      <c r="D11" s="83"/>
      <c r="E11" s="83"/>
      <c r="F11" s="83"/>
      <c r="G11" s="83"/>
      <c r="H11" s="121"/>
      <c r="I11" s="84"/>
      <c r="J11" s="84"/>
      <c r="K11" s="85"/>
      <c r="L11" s="86">
        <v>0.25</v>
      </c>
      <c r="M11" s="87">
        <f t="shared" si="0"/>
        <v>0</v>
      </c>
      <c r="N11" s="87">
        <f t="shared" si="1"/>
        <v>0</v>
      </c>
      <c r="O11" s="87">
        <f t="shared" si="2"/>
        <v>0</v>
      </c>
      <c r="P11" s="88">
        <v>1</v>
      </c>
      <c r="Q11" s="87">
        <f t="shared" si="3"/>
        <v>0</v>
      </c>
      <c r="R11" s="89">
        <v>0.5</v>
      </c>
      <c r="S11" s="87">
        <f t="shared" si="4"/>
        <v>0</v>
      </c>
      <c r="T11" s="87">
        <f t="shared" si="5"/>
        <v>0</v>
      </c>
      <c r="U11" s="84"/>
    </row>
    <row r="12" spans="1:21" x14ac:dyDescent="0.2">
      <c r="A12" s="254"/>
      <c r="B12" s="254"/>
      <c r="C12" s="82"/>
      <c r="D12" s="83"/>
      <c r="E12" s="83"/>
      <c r="F12" s="83"/>
      <c r="G12" s="83"/>
      <c r="H12" s="121"/>
      <c r="I12" s="84"/>
      <c r="J12" s="84"/>
      <c r="K12" s="85"/>
      <c r="L12" s="86">
        <v>0.25</v>
      </c>
      <c r="M12" s="87">
        <f t="shared" si="0"/>
        <v>0</v>
      </c>
      <c r="N12" s="87">
        <f t="shared" si="1"/>
        <v>0</v>
      </c>
      <c r="O12" s="87">
        <f t="shared" si="2"/>
        <v>0</v>
      </c>
      <c r="P12" s="88">
        <v>1</v>
      </c>
      <c r="Q12" s="87">
        <f t="shared" si="3"/>
        <v>0</v>
      </c>
      <c r="R12" s="89">
        <v>0.5</v>
      </c>
      <c r="S12" s="87">
        <f t="shared" si="4"/>
        <v>0</v>
      </c>
      <c r="T12" s="87">
        <f t="shared" si="5"/>
        <v>0</v>
      </c>
      <c r="U12" s="84"/>
    </row>
    <row r="13" spans="1:21" x14ac:dyDescent="0.2">
      <c r="A13" s="254"/>
      <c r="B13" s="254"/>
      <c r="C13" s="82"/>
      <c r="D13" s="83"/>
      <c r="E13" s="83"/>
      <c r="F13" s="83"/>
      <c r="G13" s="83"/>
      <c r="H13" s="121"/>
      <c r="I13" s="84"/>
      <c r="J13" s="84"/>
      <c r="K13" s="85"/>
      <c r="L13" s="86">
        <v>0.25</v>
      </c>
      <c r="M13" s="87">
        <f t="shared" si="0"/>
        <v>0</v>
      </c>
      <c r="N13" s="87">
        <f t="shared" si="1"/>
        <v>0</v>
      </c>
      <c r="O13" s="87">
        <f t="shared" si="2"/>
        <v>0</v>
      </c>
      <c r="P13" s="88">
        <v>1</v>
      </c>
      <c r="Q13" s="87">
        <f t="shared" si="3"/>
        <v>0</v>
      </c>
      <c r="R13" s="89">
        <v>0.5</v>
      </c>
      <c r="S13" s="87">
        <f t="shared" si="4"/>
        <v>0</v>
      </c>
      <c r="T13" s="87">
        <f t="shared" si="5"/>
        <v>0</v>
      </c>
      <c r="U13" s="84"/>
    </row>
    <row r="14" spans="1:21" x14ac:dyDescent="0.2">
      <c r="A14" s="254"/>
      <c r="B14" s="254"/>
      <c r="C14" s="82"/>
      <c r="D14" s="83"/>
      <c r="E14" s="83"/>
      <c r="F14" s="83"/>
      <c r="G14" s="83"/>
      <c r="H14" s="121"/>
      <c r="I14" s="84"/>
      <c r="J14" s="84"/>
      <c r="K14" s="85"/>
      <c r="L14" s="86">
        <v>0.25</v>
      </c>
      <c r="M14" s="87">
        <f t="shared" si="0"/>
        <v>0</v>
      </c>
      <c r="N14" s="87">
        <f t="shared" si="1"/>
        <v>0</v>
      </c>
      <c r="O14" s="87">
        <f t="shared" si="2"/>
        <v>0</v>
      </c>
      <c r="P14" s="88">
        <v>1</v>
      </c>
      <c r="Q14" s="87">
        <f t="shared" si="3"/>
        <v>0</v>
      </c>
      <c r="R14" s="89">
        <v>0.5</v>
      </c>
      <c r="S14" s="87">
        <f t="shared" si="4"/>
        <v>0</v>
      </c>
      <c r="T14" s="87">
        <f t="shared" si="5"/>
        <v>0</v>
      </c>
      <c r="U14" s="84"/>
    </row>
    <row r="15" spans="1:21" x14ac:dyDescent="0.2">
      <c r="A15" s="254"/>
      <c r="B15" s="254"/>
      <c r="C15" s="82"/>
      <c r="D15" s="83"/>
      <c r="E15" s="83"/>
      <c r="F15" s="83"/>
      <c r="G15" s="83"/>
      <c r="H15" s="121"/>
      <c r="I15" s="84"/>
      <c r="J15" s="84"/>
      <c r="K15" s="85"/>
      <c r="L15" s="86">
        <v>0.25</v>
      </c>
      <c r="M15" s="87">
        <f t="shared" si="0"/>
        <v>0</v>
      </c>
      <c r="N15" s="87">
        <f t="shared" si="1"/>
        <v>0</v>
      </c>
      <c r="O15" s="87">
        <f t="shared" si="2"/>
        <v>0</v>
      </c>
      <c r="P15" s="88">
        <v>1</v>
      </c>
      <c r="Q15" s="87">
        <f t="shared" si="3"/>
        <v>0</v>
      </c>
      <c r="R15" s="89">
        <v>0.5</v>
      </c>
      <c r="S15" s="87">
        <f t="shared" si="4"/>
        <v>0</v>
      </c>
      <c r="T15" s="87">
        <f t="shared" si="5"/>
        <v>0</v>
      </c>
      <c r="U15" s="84"/>
    </row>
    <row r="16" spans="1:21" x14ac:dyDescent="0.2">
      <c r="A16" s="254"/>
      <c r="B16" s="254"/>
      <c r="C16" s="82"/>
      <c r="D16" s="83"/>
      <c r="E16" s="83"/>
      <c r="F16" s="83"/>
      <c r="G16" s="83"/>
      <c r="H16" s="121"/>
      <c r="I16" s="84"/>
      <c r="J16" s="84"/>
      <c r="K16" s="85"/>
      <c r="L16" s="86">
        <v>0.25</v>
      </c>
      <c r="M16" s="87">
        <f t="shared" si="0"/>
        <v>0</v>
      </c>
      <c r="N16" s="87">
        <f t="shared" si="1"/>
        <v>0</v>
      </c>
      <c r="O16" s="87">
        <f t="shared" si="2"/>
        <v>0</v>
      </c>
      <c r="P16" s="88">
        <v>1</v>
      </c>
      <c r="Q16" s="87">
        <f t="shared" si="3"/>
        <v>0</v>
      </c>
      <c r="R16" s="89">
        <v>0.5</v>
      </c>
      <c r="S16" s="87">
        <f t="shared" si="4"/>
        <v>0</v>
      </c>
      <c r="T16" s="87">
        <f t="shared" si="5"/>
        <v>0</v>
      </c>
      <c r="U16" s="84"/>
    </row>
    <row r="17" spans="1:23" x14ac:dyDescent="0.2">
      <c r="A17" s="254"/>
      <c r="B17" s="254"/>
      <c r="C17" s="82"/>
      <c r="D17" s="83"/>
      <c r="E17" s="83"/>
      <c r="F17" s="83"/>
      <c r="G17" s="83"/>
      <c r="H17" s="121"/>
      <c r="I17" s="84"/>
      <c r="J17" s="84"/>
      <c r="K17" s="85"/>
      <c r="L17" s="86">
        <v>0.25</v>
      </c>
      <c r="M17" s="87">
        <f t="shared" si="0"/>
        <v>0</v>
      </c>
      <c r="N17" s="87">
        <f t="shared" si="1"/>
        <v>0</v>
      </c>
      <c r="O17" s="87">
        <f t="shared" si="2"/>
        <v>0</v>
      </c>
      <c r="P17" s="88">
        <v>1</v>
      </c>
      <c r="Q17" s="87">
        <f t="shared" si="3"/>
        <v>0</v>
      </c>
      <c r="R17" s="89">
        <v>0.5</v>
      </c>
      <c r="S17" s="87">
        <f t="shared" si="4"/>
        <v>0</v>
      </c>
      <c r="T17" s="87">
        <f t="shared" si="5"/>
        <v>0</v>
      </c>
      <c r="U17" s="84"/>
    </row>
    <row r="18" spans="1:23" x14ac:dyDescent="0.2">
      <c r="A18" s="254"/>
      <c r="B18" s="254"/>
      <c r="C18" s="82"/>
      <c r="D18" s="83"/>
      <c r="E18" s="83"/>
      <c r="F18" s="83"/>
      <c r="G18" s="83"/>
      <c r="H18" s="121"/>
      <c r="I18" s="84"/>
      <c r="J18" s="84"/>
      <c r="K18" s="85"/>
      <c r="L18" s="86">
        <v>0.25</v>
      </c>
      <c r="M18" s="87">
        <f t="shared" si="0"/>
        <v>0</v>
      </c>
      <c r="N18" s="87">
        <f t="shared" si="1"/>
        <v>0</v>
      </c>
      <c r="O18" s="87">
        <f t="shared" si="2"/>
        <v>0</v>
      </c>
      <c r="P18" s="88">
        <v>1</v>
      </c>
      <c r="Q18" s="87">
        <f t="shared" si="3"/>
        <v>0</v>
      </c>
      <c r="R18" s="89">
        <v>0.5</v>
      </c>
      <c r="S18" s="87">
        <f t="shared" si="4"/>
        <v>0</v>
      </c>
      <c r="T18" s="87">
        <f t="shared" si="5"/>
        <v>0</v>
      </c>
      <c r="U18" s="84"/>
    </row>
    <row r="19" spans="1:23" x14ac:dyDescent="0.2">
      <c r="A19" s="254"/>
      <c r="B19" s="254"/>
      <c r="C19" s="82"/>
      <c r="D19" s="83"/>
      <c r="E19" s="83"/>
      <c r="F19" s="83"/>
      <c r="G19" s="83"/>
      <c r="H19" s="121"/>
      <c r="I19" s="84"/>
      <c r="J19" s="84"/>
      <c r="K19" s="85"/>
      <c r="L19" s="86">
        <v>0.25</v>
      </c>
      <c r="M19" s="87">
        <f>J19*K19*(1+L19)</f>
        <v>0</v>
      </c>
      <c r="N19" s="87">
        <f>J19*K19*L19</f>
        <v>0</v>
      </c>
      <c r="O19" s="87">
        <f>M19-N19</f>
        <v>0</v>
      </c>
      <c r="P19" s="88">
        <v>1</v>
      </c>
      <c r="Q19" s="87">
        <f>P19*M19</f>
        <v>0</v>
      </c>
      <c r="R19" s="89">
        <v>0.5</v>
      </c>
      <c r="S19" s="87">
        <f t="shared" si="4"/>
        <v>0</v>
      </c>
      <c r="T19" s="87">
        <f t="shared" si="5"/>
        <v>0</v>
      </c>
      <c r="U19" s="84"/>
      <c r="W19" s="43" t="s">
        <v>1</v>
      </c>
    </row>
    <row r="20" spans="1:23" x14ac:dyDescent="0.2">
      <c r="A20" s="254"/>
      <c r="B20" s="254"/>
      <c r="C20" s="82"/>
      <c r="D20" s="83"/>
      <c r="E20" s="83"/>
      <c r="F20" s="83"/>
      <c r="G20" s="83"/>
      <c r="H20" s="121"/>
      <c r="I20" s="84"/>
      <c r="J20" s="84"/>
      <c r="K20" s="85"/>
      <c r="L20" s="86">
        <v>0.25</v>
      </c>
      <c r="M20" s="87">
        <f>J20*K20*(1+L20)</f>
        <v>0</v>
      </c>
      <c r="N20" s="87">
        <f>J20*K20*L20</f>
        <v>0</v>
      </c>
      <c r="O20" s="87">
        <f>M20-N20</f>
        <v>0</v>
      </c>
      <c r="P20" s="88">
        <v>1</v>
      </c>
      <c r="Q20" s="87">
        <f>P20*M20</f>
        <v>0</v>
      </c>
      <c r="R20" s="89">
        <v>0.5</v>
      </c>
      <c r="S20" s="87">
        <f>(Q20*R20)</f>
        <v>0</v>
      </c>
      <c r="T20" s="87">
        <f>M20-S20</f>
        <v>0</v>
      </c>
      <c r="U20" s="84"/>
      <c r="W20" s="43" t="s">
        <v>2</v>
      </c>
    </row>
    <row r="21" spans="1:23" x14ac:dyDescent="0.2">
      <c r="A21" s="254"/>
      <c r="B21" s="254"/>
      <c r="C21" s="82"/>
      <c r="D21" s="83"/>
      <c r="E21" s="83"/>
      <c r="F21" s="83"/>
      <c r="G21" s="83"/>
      <c r="H21" s="121"/>
      <c r="I21" s="84"/>
      <c r="J21" s="84"/>
      <c r="K21" s="85"/>
      <c r="L21" s="86">
        <v>0.25</v>
      </c>
      <c r="M21" s="87">
        <f>J21*K21*(1+L21)</f>
        <v>0</v>
      </c>
      <c r="N21" s="87">
        <f>J21*K21*L21</f>
        <v>0</v>
      </c>
      <c r="O21" s="87">
        <f>M21-N21</f>
        <v>0</v>
      </c>
      <c r="P21" s="88">
        <v>1</v>
      </c>
      <c r="Q21" s="87">
        <f>P21*M21</f>
        <v>0</v>
      </c>
      <c r="R21" s="89">
        <v>0.5</v>
      </c>
      <c r="S21" s="87">
        <f>(Q21*R21)</f>
        <v>0</v>
      </c>
      <c r="T21" s="87">
        <f>M21-S21</f>
        <v>0</v>
      </c>
      <c r="U21" s="84"/>
      <c r="W21" s="43" t="s">
        <v>0</v>
      </c>
    </row>
    <row r="22" spans="1:23" x14ac:dyDescent="0.2">
      <c r="A22" s="254"/>
      <c r="B22" s="254"/>
      <c r="C22" s="82"/>
      <c r="D22" s="83"/>
      <c r="E22" s="83"/>
      <c r="F22" s="83"/>
      <c r="G22" s="83"/>
      <c r="H22" s="121"/>
      <c r="I22" s="84"/>
      <c r="J22" s="84"/>
      <c r="K22" s="85"/>
      <c r="L22" s="86">
        <v>0.25</v>
      </c>
      <c r="M22" s="87">
        <f>J22*K22*(1+L22)</f>
        <v>0</v>
      </c>
      <c r="N22" s="87">
        <f>J22*K22*L22</f>
        <v>0</v>
      </c>
      <c r="O22" s="87">
        <f>M22-N22</f>
        <v>0</v>
      </c>
      <c r="P22" s="88">
        <v>1</v>
      </c>
      <c r="Q22" s="87">
        <f>P22*M22</f>
        <v>0</v>
      </c>
      <c r="R22" s="89">
        <v>0.5</v>
      </c>
      <c r="S22" s="87">
        <f>(Q22*R22)</f>
        <v>0</v>
      </c>
      <c r="T22" s="87">
        <f>M22-S22</f>
        <v>0</v>
      </c>
      <c r="U22" s="84"/>
      <c r="W22" s="43" t="s">
        <v>4</v>
      </c>
    </row>
    <row r="23" spans="1:23" x14ac:dyDescent="0.2">
      <c r="A23" s="254"/>
      <c r="B23" s="254"/>
      <c r="C23" s="90"/>
      <c r="D23" s="91"/>
      <c r="E23" s="91"/>
      <c r="F23" s="91"/>
      <c r="G23" s="91"/>
      <c r="H23" s="91"/>
      <c r="I23" s="91"/>
      <c r="J23" s="91"/>
      <c r="K23" s="92" t="s">
        <v>81</v>
      </c>
      <c r="L23" s="93"/>
      <c r="M23" s="94">
        <f>SUM(M8:M22)</f>
        <v>0</v>
      </c>
      <c r="N23" s="94">
        <f t="shared" ref="N23:T23" si="6">SUM(N8:N22)</f>
        <v>0</v>
      </c>
      <c r="O23" s="94">
        <f t="shared" si="6"/>
        <v>0</v>
      </c>
      <c r="P23" s="93"/>
      <c r="Q23" s="94">
        <f t="shared" si="6"/>
        <v>0</v>
      </c>
      <c r="R23" s="93"/>
      <c r="S23" s="94">
        <f t="shared" si="6"/>
        <v>0</v>
      </c>
      <c r="T23" s="94">
        <f t="shared" si="6"/>
        <v>0</v>
      </c>
      <c r="U23" s="93"/>
      <c r="W23" s="43" t="s">
        <v>3</v>
      </c>
    </row>
    <row r="24" spans="1:23" x14ac:dyDescent="0.2">
      <c r="A24" s="254"/>
      <c r="B24" s="255" t="s">
        <v>19</v>
      </c>
      <c r="C24" s="82"/>
      <c r="D24" s="83"/>
      <c r="E24" s="83"/>
      <c r="F24" s="83"/>
      <c r="G24" s="83"/>
      <c r="H24" s="121"/>
      <c r="I24" s="84"/>
      <c r="J24" s="84"/>
      <c r="K24" s="85"/>
      <c r="L24" s="86">
        <v>0.25</v>
      </c>
      <c r="M24" s="87">
        <f>J24*K24*(1+L24)</f>
        <v>0</v>
      </c>
      <c r="N24" s="87">
        <f>J24*K24*L24</f>
        <v>0</v>
      </c>
      <c r="O24" s="87">
        <f>M24-N24</f>
        <v>0</v>
      </c>
      <c r="P24" s="88">
        <v>1</v>
      </c>
      <c r="Q24" s="87">
        <f>P24*M24</f>
        <v>0</v>
      </c>
      <c r="R24" s="89">
        <v>0.5</v>
      </c>
      <c r="S24" s="87">
        <f>(Q24*R24)</f>
        <v>0</v>
      </c>
      <c r="T24" s="87">
        <f>M24-S24</f>
        <v>0</v>
      </c>
      <c r="U24" s="84"/>
      <c r="W24" s="43" t="s">
        <v>5</v>
      </c>
    </row>
    <row r="25" spans="1:23" x14ac:dyDescent="0.2">
      <c r="A25" s="254"/>
      <c r="B25" s="256"/>
      <c r="C25" s="82"/>
      <c r="D25" s="83"/>
      <c r="E25" s="83"/>
      <c r="F25" s="83"/>
      <c r="G25" s="83"/>
      <c r="H25" s="121"/>
      <c r="I25" s="84"/>
      <c r="J25" s="84"/>
      <c r="K25" s="85"/>
      <c r="L25" s="86">
        <v>0.25</v>
      </c>
      <c r="M25" s="87">
        <f t="shared" ref="M25:M34" si="7">J25*K25*(1+L25)</f>
        <v>0</v>
      </c>
      <c r="N25" s="87">
        <f t="shared" ref="N25:N34" si="8">J25*K25*L25</f>
        <v>0</v>
      </c>
      <c r="O25" s="87">
        <f t="shared" ref="O25:O34" si="9">M25-N25</f>
        <v>0</v>
      </c>
      <c r="P25" s="88">
        <v>1</v>
      </c>
      <c r="Q25" s="87">
        <f t="shared" ref="Q25:Q34" si="10">P25*M25</f>
        <v>0</v>
      </c>
      <c r="R25" s="89">
        <v>0.5</v>
      </c>
      <c r="S25" s="87">
        <f t="shared" ref="S25:S35" si="11">(Q25*R25)</f>
        <v>0</v>
      </c>
      <c r="T25" s="87">
        <f t="shared" ref="T25:T34" si="12">M25-S25</f>
        <v>0</v>
      </c>
      <c r="U25" s="84"/>
    </row>
    <row r="26" spans="1:23" x14ac:dyDescent="0.2">
      <c r="A26" s="254"/>
      <c r="B26" s="256"/>
      <c r="C26" s="82"/>
      <c r="D26" s="83"/>
      <c r="E26" s="83"/>
      <c r="F26" s="83"/>
      <c r="G26" s="83"/>
      <c r="H26" s="121"/>
      <c r="I26" s="84"/>
      <c r="J26" s="84"/>
      <c r="K26" s="85"/>
      <c r="L26" s="86">
        <v>0.25</v>
      </c>
      <c r="M26" s="87">
        <f t="shared" si="7"/>
        <v>0</v>
      </c>
      <c r="N26" s="87">
        <f t="shared" si="8"/>
        <v>0</v>
      </c>
      <c r="O26" s="87">
        <f t="shared" si="9"/>
        <v>0</v>
      </c>
      <c r="P26" s="88">
        <v>1</v>
      </c>
      <c r="Q26" s="87">
        <f t="shared" si="10"/>
        <v>0</v>
      </c>
      <c r="R26" s="89">
        <v>0.5</v>
      </c>
      <c r="S26" s="87">
        <f t="shared" si="11"/>
        <v>0</v>
      </c>
      <c r="T26" s="87">
        <f t="shared" si="12"/>
        <v>0</v>
      </c>
      <c r="U26" s="84"/>
    </row>
    <row r="27" spans="1:23" x14ac:dyDescent="0.2">
      <c r="A27" s="254"/>
      <c r="B27" s="256"/>
      <c r="C27" s="82"/>
      <c r="D27" s="83"/>
      <c r="E27" s="83"/>
      <c r="F27" s="83"/>
      <c r="G27" s="83"/>
      <c r="H27" s="121"/>
      <c r="I27" s="84"/>
      <c r="J27" s="84"/>
      <c r="K27" s="85"/>
      <c r="L27" s="86">
        <v>0.25</v>
      </c>
      <c r="M27" s="87">
        <f t="shared" si="7"/>
        <v>0</v>
      </c>
      <c r="N27" s="87">
        <f t="shared" si="8"/>
        <v>0</v>
      </c>
      <c r="O27" s="87">
        <f t="shared" si="9"/>
        <v>0</v>
      </c>
      <c r="P27" s="88">
        <v>1</v>
      </c>
      <c r="Q27" s="87">
        <f t="shared" si="10"/>
        <v>0</v>
      </c>
      <c r="R27" s="89">
        <v>0.5</v>
      </c>
      <c r="S27" s="87">
        <f t="shared" si="11"/>
        <v>0</v>
      </c>
      <c r="T27" s="87">
        <f t="shared" si="12"/>
        <v>0</v>
      </c>
      <c r="U27" s="84"/>
    </row>
    <row r="28" spans="1:23" x14ac:dyDescent="0.2">
      <c r="A28" s="254"/>
      <c r="B28" s="256"/>
      <c r="C28" s="82"/>
      <c r="D28" s="83"/>
      <c r="E28" s="83"/>
      <c r="F28" s="83"/>
      <c r="G28" s="83"/>
      <c r="H28" s="121"/>
      <c r="I28" s="84"/>
      <c r="J28" s="84"/>
      <c r="K28" s="85"/>
      <c r="L28" s="86">
        <v>0.25</v>
      </c>
      <c r="M28" s="87">
        <f t="shared" si="7"/>
        <v>0</v>
      </c>
      <c r="N28" s="87">
        <f t="shared" si="8"/>
        <v>0</v>
      </c>
      <c r="O28" s="87">
        <f t="shared" si="9"/>
        <v>0</v>
      </c>
      <c r="P28" s="88">
        <v>1</v>
      </c>
      <c r="Q28" s="87">
        <f t="shared" si="10"/>
        <v>0</v>
      </c>
      <c r="R28" s="89">
        <v>0.5</v>
      </c>
      <c r="S28" s="87">
        <f t="shared" si="11"/>
        <v>0</v>
      </c>
      <c r="T28" s="87">
        <f t="shared" si="12"/>
        <v>0</v>
      </c>
      <c r="U28" s="84"/>
    </row>
    <row r="29" spans="1:23" x14ac:dyDescent="0.2">
      <c r="A29" s="254"/>
      <c r="B29" s="256"/>
      <c r="C29" s="82"/>
      <c r="D29" s="83"/>
      <c r="E29" s="83"/>
      <c r="F29" s="83"/>
      <c r="G29" s="83"/>
      <c r="H29" s="121"/>
      <c r="I29" s="84"/>
      <c r="J29" s="84"/>
      <c r="K29" s="85"/>
      <c r="L29" s="86">
        <v>0.25</v>
      </c>
      <c r="M29" s="87">
        <f t="shared" si="7"/>
        <v>0</v>
      </c>
      <c r="N29" s="87">
        <f t="shared" si="8"/>
        <v>0</v>
      </c>
      <c r="O29" s="87">
        <f t="shared" si="9"/>
        <v>0</v>
      </c>
      <c r="P29" s="88">
        <v>1</v>
      </c>
      <c r="Q29" s="87">
        <f t="shared" si="10"/>
        <v>0</v>
      </c>
      <c r="R29" s="89">
        <v>0.5</v>
      </c>
      <c r="S29" s="87">
        <f t="shared" si="11"/>
        <v>0</v>
      </c>
      <c r="T29" s="87">
        <f t="shared" si="12"/>
        <v>0</v>
      </c>
      <c r="U29" s="84"/>
    </row>
    <row r="30" spans="1:23" x14ac:dyDescent="0.2">
      <c r="A30" s="254"/>
      <c r="B30" s="256"/>
      <c r="C30" s="82"/>
      <c r="D30" s="83"/>
      <c r="E30" s="83"/>
      <c r="F30" s="83"/>
      <c r="G30" s="83"/>
      <c r="H30" s="121"/>
      <c r="I30" s="84"/>
      <c r="J30" s="84"/>
      <c r="K30" s="85"/>
      <c r="L30" s="86">
        <v>0.25</v>
      </c>
      <c r="M30" s="87">
        <f t="shared" si="7"/>
        <v>0</v>
      </c>
      <c r="N30" s="87">
        <f t="shared" si="8"/>
        <v>0</v>
      </c>
      <c r="O30" s="87">
        <f t="shared" si="9"/>
        <v>0</v>
      </c>
      <c r="P30" s="88">
        <v>1</v>
      </c>
      <c r="Q30" s="87">
        <f t="shared" si="10"/>
        <v>0</v>
      </c>
      <c r="R30" s="89">
        <v>0.5</v>
      </c>
      <c r="S30" s="87">
        <f t="shared" si="11"/>
        <v>0</v>
      </c>
      <c r="T30" s="87">
        <f t="shared" si="12"/>
        <v>0</v>
      </c>
      <c r="U30" s="84"/>
    </row>
    <row r="31" spans="1:23" x14ac:dyDescent="0.2">
      <c r="A31" s="254"/>
      <c r="B31" s="256"/>
      <c r="C31" s="82"/>
      <c r="D31" s="83"/>
      <c r="E31" s="83"/>
      <c r="F31" s="83"/>
      <c r="G31" s="83"/>
      <c r="H31" s="121"/>
      <c r="I31" s="84"/>
      <c r="J31" s="84"/>
      <c r="K31" s="85"/>
      <c r="L31" s="86">
        <v>0.25</v>
      </c>
      <c r="M31" s="87">
        <f t="shared" si="7"/>
        <v>0</v>
      </c>
      <c r="N31" s="87">
        <f t="shared" si="8"/>
        <v>0</v>
      </c>
      <c r="O31" s="87">
        <f t="shared" si="9"/>
        <v>0</v>
      </c>
      <c r="P31" s="88">
        <v>1</v>
      </c>
      <c r="Q31" s="87">
        <f t="shared" si="10"/>
        <v>0</v>
      </c>
      <c r="R31" s="89">
        <v>0.5</v>
      </c>
      <c r="S31" s="87">
        <f t="shared" si="11"/>
        <v>0</v>
      </c>
      <c r="T31" s="87">
        <f t="shared" si="12"/>
        <v>0</v>
      </c>
      <c r="U31" s="84"/>
    </row>
    <row r="32" spans="1:23" x14ac:dyDescent="0.2">
      <c r="A32" s="254"/>
      <c r="B32" s="256"/>
      <c r="C32" s="82"/>
      <c r="D32" s="83"/>
      <c r="E32" s="83"/>
      <c r="F32" s="83"/>
      <c r="G32" s="83"/>
      <c r="H32" s="121"/>
      <c r="I32" s="84"/>
      <c r="J32" s="84"/>
      <c r="K32" s="85"/>
      <c r="L32" s="86">
        <v>0.25</v>
      </c>
      <c r="M32" s="87">
        <f t="shared" si="7"/>
        <v>0</v>
      </c>
      <c r="N32" s="87">
        <f t="shared" si="8"/>
        <v>0</v>
      </c>
      <c r="O32" s="87">
        <f t="shared" si="9"/>
        <v>0</v>
      </c>
      <c r="P32" s="88">
        <v>1</v>
      </c>
      <c r="Q32" s="87">
        <f t="shared" si="10"/>
        <v>0</v>
      </c>
      <c r="R32" s="89">
        <v>0.5</v>
      </c>
      <c r="S32" s="87">
        <f t="shared" si="11"/>
        <v>0</v>
      </c>
      <c r="T32" s="87">
        <f t="shared" si="12"/>
        <v>0</v>
      </c>
      <c r="U32" s="84"/>
    </row>
    <row r="33" spans="1:23" x14ac:dyDescent="0.2">
      <c r="A33" s="254"/>
      <c r="B33" s="256"/>
      <c r="C33" s="82"/>
      <c r="D33" s="83"/>
      <c r="E33" s="83"/>
      <c r="F33" s="83"/>
      <c r="G33" s="83"/>
      <c r="H33" s="121"/>
      <c r="I33" s="84"/>
      <c r="J33" s="84"/>
      <c r="K33" s="85"/>
      <c r="L33" s="86">
        <v>0.25</v>
      </c>
      <c r="M33" s="87">
        <f t="shared" si="7"/>
        <v>0</v>
      </c>
      <c r="N33" s="87">
        <f t="shared" si="8"/>
        <v>0</v>
      </c>
      <c r="O33" s="87">
        <f t="shared" si="9"/>
        <v>0</v>
      </c>
      <c r="P33" s="88">
        <v>1</v>
      </c>
      <c r="Q33" s="87">
        <f t="shared" si="10"/>
        <v>0</v>
      </c>
      <c r="R33" s="89">
        <v>0.5</v>
      </c>
      <c r="S33" s="87">
        <f t="shared" si="11"/>
        <v>0</v>
      </c>
      <c r="T33" s="87">
        <f t="shared" si="12"/>
        <v>0</v>
      </c>
      <c r="U33" s="84"/>
    </row>
    <row r="34" spans="1:23" x14ac:dyDescent="0.2">
      <c r="A34" s="254"/>
      <c r="B34" s="256"/>
      <c r="C34" s="82"/>
      <c r="D34" s="83"/>
      <c r="E34" s="83"/>
      <c r="F34" s="83"/>
      <c r="G34" s="83"/>
      <c r="H34" s="121"/>
      <c r="I34" s="84"/>
      <c r="J34" s="84"/>
      <c r="K34" s="85"/>
      <c r="L34" s="86">
        <v>0.25</v>
      </c>
      <c r="M34" s="87">
        <f t="shared" si="7"/>
        <v>0</v>
      </c>
      <c r="N34" s="87">
        <f t="shared" si="8"/>
        <v>0</v>
      </c>
      <c r="O34" s="87">
        <f t="shared" si="9"/>
        <v>0</v>
      </c>
      <c r="P34" s="88">
        <v>1</v>
      </c>
      <c r="Q34" s="87">
        <f t="shared" si="10"/>
        <v>0</v>
      </c>
      <c r="R34" s="89">
        <v>0.5</v>
      </c>
      <c r="S34" s="87">
        <f t="shared" si="11"/>
        <v>0</v>
      </c>
      <c r="T34" s="87">
        <f t="shared" si="12"/>
        <v>0</v>
      </c>
      <c r="U34" s="84"/>
    </row>
    <row r="35" spans="1:23" x14ac:dyDescent="0.2">
      <c r="A35" s="254"/>
      <c r="B35" s="256"/>
      <c r="C35" s="82"/>
      <c r="D35" s="83"/>
      <c r="E35" s="83"/>
      <c r="F35" s="83"/>
      <c r="G35" s="83"/>
      <c r="H35" s="121"/>
      <c r="I35" s="84"/>
      <c r="J35" s="84"/>
      <c r="K35" s="85"/>
      <c r="L35" s="86">
        <v>0.25</v>
      </c>
      <c r="M35" s="87">
        <f>J35*K35*(1+L35)</f>
        <v>0</v>
      </c>
      <c r="N35" s="87">
        <f>J35*K35*L35</f>
        <v>0</v>
      </c>
      <c r="O35" s="87">
        <f>M35-N35</f>
        <v>0</v>
      </c>
      <c r="P35" s="88">
        <v>1</v>
      </c>
      <c r="Q35" s="87">
        <f>P35*M35</f>
        <v>0</v>
      </c>
      <c r="R35" s="89">
        <v>0.5</v>
      </c>
      <c r="S35" s="87">
        <f t="shared" si="11"/>
        <v>0</v>
      </c>
      <c r="T35" s="87">
        <f>M35-S35</f>
        <v>0</v>
      </c>
      <c r="U35" s="84"/>
      <c r="W35" s="43" t="s">
        <v>7</v>
      </c>
    </row>
    <row r="36" spans="1:23" x14ac:dyDescent="0.2">
      <c r="A36" s="254"/>
      <c r="B36" s="256"/>
      <c r="C36" s="82"/>
      <c r="D36" s="83"/>
      <c r="E36" s="83"/>
      <c r="F36" s="83"/>
      <c r="G36" s="83"/>
      <c r="H36" s="121"/>
      <c r="I36" s="84"/>
      <c r="J36" s="84"/>
      <c r="K36" s="85"/>
      <c r="L36" s="86">
        <v>0.25</v>
      </c>
      <c r="M36" s="87">
        <f>J36*K36*(1+L36)</f>
        <v>0</v>
      </c>
      <c r="N36" s="87">
        <f>J36*K36*L36</f>
        <v>0</v>
      </c>
      <c r="O36" s="87">
        <f>M36-N36</f>
        <v>0</v>
      </c>
      <c r="P36" s="88">
        <v>1</v>
      </c>
      <c r="Q36" s="87">
        <f>P36*M36</f>
        <v>0</v>
      </c>
      <c r="R36" s="89">
        <v>0.5</v>
      </c>
      <c r="S36" s="87">
        <f>(Q36*R36)</f>
        <v>0</v>
      </c>
      <c r="T36" s="87">
        <f>M36-S36</f>
        <v>0</v>
      </c>
      <c r="U36" s="84"/>
      <c r="W36" s="43" t="s">
        <v>6</v>
      </c>
    </row>
    <row r="37" spans="1:23" x14ac:dyDescent="0.2">
      <c r="A37" s="254"/>
      <c r="B37" s="256"/>
      <c r="C37" s="82"/>
      <c r="D37" s="83"/>
      <c r="E37" s="83"/>
      <c r="F37" s="83"/>
      <c r="G37" s="83"/>
      <c r="H37" s="121"/>
      <c r="I37" s="84"/>
      <c r="J37" s="84"/>
      <c r="K37" s="85"/>
      <c r="L37" s="86">
        <v>0.25</v>
      </c>
      <c r="M37" s="87">
        <f>J37*K37*(1+L37)</f>
        <v>0</v>
      </c>
      <c r="N37" s="87">
        <f>J37*K37*L37</f>
        <v>0</v>
      </c>
      <c r="O37" s="87">
        <f>M37-N37</f>
        <v>0</v>
      </c>
      <c r="P37" s="88">
        <v>1</v>
      </c>
      <c r="Q37" s="87">
        <f>P37*M37</f>
        <v>0</v>
      </c>
      <c r="R37" s="89">
        <v>0.5</v>
      </c>
      <c r="S37" s="87">
        <f>(Q37*R37)</f>
        <v>0</v>
      </c>
      <c r="T37" s="87">
        <f>M37-S37</f>
        <v>0</v>
      </c>
      <c r="U37" s="84"/>
    </row>
    <row r="38" spans="1:23" x14ac:dyDescent="0.2">
      <c r="A38" s="254"/>
      <c r="B38" s="256"/>
      <c r="C38" s="82"/>
      <c r="D38" s="83"/>
      <c r="E38" s="83"/>
      <c r="F38" s="83"/>
      <c r="G38" s="83"/>
      <c r="H38" s="121"/>
      <c r="I38" s="84"/>
      <c r="J38" s="84"/>
      <c r="K38" s="85"/>
      <c r="L38" s="86">
        <v>0.25</v>
      </c>
      <c r="M38" s="87">
        <f>J38*K38*(1+L38)</f>
        <v>0</v>
      </c>
      <c r="N38" s="87">
        <f>J38*K38*L38</f>
        <v>0</v>
      </c>
      <c r="O38" s="87">
        <f>M38-N38</f>
        <v>0</v>
      </c>
      <c r="P38" s="88">
        <v>1</v>
      </c>
      <c r="Q38" s="87">
        <f>P38*M38</f>
        <v>0</v>
      </c>
      <c r="R38" s="89">
        <v>0.5</v>
      </c>
      <c r="S38" s="87">
        <f>(Q38*R38)</f>
        <v>0</v>
      </c>
      <c r="T38" s="87">
        <f>M38-S38</f>
        <v>0</v>
      </c>
      <c r="U38" s="84"/>
    </row>
    <row r="39" spans="1:23" x14ac:dyDescent="0.2">
      <c r="A39" s="254"/>
      <c r="B39" s="257"/>
      <c r="C39" s="90"/>
      <c r="D39" s="91"/>
      <c r="E39" s="91"/>
      <c r="F39" s="91"/>
      <c r="G39" s="91"/>
      <c r="H39" s="91"/>
      <c r="I39" s="91"/>
      <c r="J39" s="91"/>
      <c r="K39" s="92" t="s">
        <v>81</v>
      </c>
      <c r="L39" s="93"/>
      <c r="M39" s="94">
        <f>SUM(M24:M38)</f>
        <v>0</v>
      </c>
      <c r="N39" s="94">
        <f t="shared" ref="N39:T39" si="13">SUM(N24:N38)</f>
        <v>0</v>
      </c>
      <c r="O39" s="94">
        <f t="shared" si="13"/>
        <v>0</v>
      </c>
      <c r="P39" s="93"/>
      <c r="Q39" s="94">
        <f t="shared" si="13"/>
        <v>0</v>
      </c>
      <c r="R39" s="93"/>
      <c r="S39" s="94">
        <f t="shared" si="13"/>
        <v>0</v>
      </c>
      <c r="T39" s="94">
        <f t="shared" si="13"/>
        <v>0</v>
      </c>
      <c r="U39" s="93"/>
    </row>
    <row r="40" spans="1:23" x14ac:dyDescent="0.2">
      <c r="A40" s="254"/>
      <c r="B40" s="255" t="s">
        <v>20</v>
      </c>
      <c r="C40" s="82"/>
      <c r="D40" s="83"/>
      <c r="E40" s="83"/>
      <c r="F40" s="83"/>
      <c r="G40" s="83"/>
      <c r="H40" s="121"/>
      <c r="I40" s="84"/>
      <c r="J40" s="84"/>
      <c r="K40" s="85"/>
      <c r="L40" s="86">
        <v>0.25</v>
      </c>
      <c r="M40" s="87">
        <f>J40*K40*(1+L40)</f>
        <v>0</v>
      </c>
      <c r="N40" s="87">
        <f>J40*K40*L40</f>
        <v>0</v>
      </c>
      <c r="O40" s="87">
        <f>M40-N40</f>
        <v>0</v>
      </c>
      <c r="P40" s="88">
        <v>1</v>
      </c>
      <c r="Q40" s="87">
        <f>P40*M40</f>
        <v>0</v>
      </c>
      <c r="R40" s="89">
        <v>0.5</v>
      </c>
      <c r="S40" s="87">
        <f>(Q40*R40)</f>
        <v>0</v>
      </c>
      <c r="T40" s="87">
        <f>M40-S40</f>
        <v>0</v>
      </c>
      <c r="U40" s="84"/>
    </row>
    <row r="41" spans="1:23" x14ac:dyDescent="0.2">
      <c r="A41" s="254"/>
      <c r="B41" s="256"/>
      <c r="C41" s="82"/>
      <c r="D41" s="83"/>
      <c r="E41" s="83"/>
      <c r="F41" s="83"/>
      <c r="G41" s="83"/>
      <c r="H41" s="121"/>
      <c r="I41" s="84"/>
      <c r="J41" s="84"/>
      <c r="K41" s="85"/>
      <c r="L41" s="86">
        <v>0.25</v>
      </c>
      <c r="M41" s="87">
        <f t="shared" ref="M41:M50" si="14">J41*K41*(1+L41)</f>
        <v>0</v>
      </c>
      <c r="N41" s="87">
        <f t="shared" ref="N41:N50" si="15">J41*K41*L41</f>
        <v>0</v>
      </c>
      <c r="O41" s="87">
        <f t="shared" ref="O41:O50" si="16">M41-N41</f>
        <v>0</v>
      </c>
      <c r="P41" s="88">
        <v>1</v>
      </c>
      <c r="Q41" s="87">
        <f t="shared" ref="Q41:Q50" si="17">P41*M41</f>
        <v>0</v>
      </c>
      <c r="R41" s="89">
        <v>0.5</v>
      </c>
      <c r="S41" s="87">
        <f t="shared" ref="S41:S50" si="18">(Q41*R41)</f>
        <v>0</v>
      </c>
      <c r="T41" s="87">
        <f t="shared" ref="T41:T50" si="19">M41-S41</f>
        <v>0</v>
      </c>
      <c r="U41" s="84"/>
    </row>
    <row r="42" spans="1:23" x14ac:dyDescent="0.2">
      <c r="A42" s="254"/>
      <c r="B42" s="256"/>
      <c r="C42" s="82"/>
      <c r="D42" s="83"/>
      <c r="E42" s="83"/>
      <c r="F42" s="83"/>
      <c r="G42" s="83"/>
      <c r="H42" s="121"/>
      <c r="I42" s="84"/>
      <c r="J42" s="84"/>
      <c r="K42" s="85"/>
      <c r="L42" s="86">
        <v>0.25</v>
      </c>
      <c r="M42" s="87">
        <f t="shared" si="14"/>
        <v>0</v>
      </c>
      <c r="N42" s="87">
        <f t="shared" si="15"/>
        <v>0</v>
      </c>
      <c r="O42" s="87">
        <f t="shared" si="16"/>
        <v>0</v>
      </c>
      <c r="P42" s="88">
        <v>1</v>
      </c>
      <c r="Q42" s="87">
        <f t="shared" si="17"/>
        <v>0</v>
      </c>
      <c r="R42" s="89">
        <v>0.5</v>
      </c>
      <c r="S42" s="87">
        <f t="shared" si="18"/>
        <v>0</v>
      </c>
      <c r="T42" s="87">
        <f t="shared" si="19"/>
        <v>0</v>
      </c>
      <c r="U42" s="84"/>
    </row>
    <row r="43" spans="1:23" x14ac:dyDescent="0.2">
      <c r="A43" s="254"/>
      <c r="B43" s="256"/>
      <c r="C43" s="82"/>
      <c r="D43" s="83"/>
      <c r="E43" s="83"/>
      <c r="F43" s="83"/>
      <c r="G43" s="83"/>
      <c r="H43" s="121"/>
      <c r="I43" s="84"/>
      <c r="J43" s="84"/>
      <c r="K43" s="85"/>
      <c r="L43" s="86">
        <v>0.25</v>
      </c>
      <c r="M43" s="87">
        <f t="shared" si="14"/>
        <v>0</v>
      </c>
      <c r="N43" s="87">
        <f t="shared" si="15"/>
        <v>0</v>
      </c>
      <c r="O43" s="87">
        <f t="shared" si="16"/>
        <v>0</v>
      </c>
      <c r="P43" s="88">
        <v>1</v>
      </c>
      <c r="Q43" s="87">
        <f t="shared" si="17"/>
        <v>0</v>
      </c>
      <c r="R43" s="89">
        <v>0.5</v>
      </c>
      <c r="S43" s="87">
        <f t="shared" si="18"/>
        <v>0</v>
      </c>
      <c r="T43" s="87">
        <f t="shared" si="19"/>
        <v>0</v>
      </c>
      <c r="U43" s="84"/>
    </row>
    <row r="44" spans="1:23" x14ac:dyDescent="0.2">
      <c r="A44" s="254"/>
      <c r="B44" s="256"/>
      <c r="C44" s="82"/>
      <c r="D44" s="83"/>
      <c r="E44" s="83"/>
      <c r="F44" s="83"/>
      <c r="G44" s="83"/>
      <c r="H44" s="121"/>
      <c r="I44" s="84"/>
      <c r="J44" s="84"/>
      <c r="K44" s="85"/>
      <c r="L44" s="86">
        <v>0.25</v>
      </c>
      <c r="M44" s="87">
        <f t="shared" si="14"/>
        <v>0</v>
      </c>
      <c r="N44" s="87">
        <f t="shared" si="15"/>
        <v>0</v>
      </c>
      <c r="O44" s="87">
        <f t="shared" si="16"/>
        <v>0</v>
      </c>
      <c r="P44" s="88">
        <v>1</v>
      </c>
      <c r="Q44" s="87">
        <f t="shared" si="17"/>
        <v>0</v>
      </c>
      <c r="R44" s="89">
        <v>0.5</v>
      </c>
      <c r="S44" s="87">
        <f t="shared" si="18"/>
        <v>0</v>
      </c>
      <c r="T44" s="87">
        <f t="shared" si="19"/>
        <v>0</v>
      </c>
      <c r="U44" s="84"/>
    </row>
    <row r="45" spans="1:23" x14ac:dyDescent="0.2">
      <c r="A45" s="254"/>
      <c r="B45" s="256"/>
      <c r="C45" s="82"/>
      <c r="D45" s="83"/>
      <c r="E45" s="83"/>
      <c r="F45" s="83"/>
      <c r="G45" s="83"/>
      <c r="H45" s="121"/>
      <c r="I45" s="84"/>
      <c r="J45" s="84"/>
      <c r="K45" s="85"/>
      <c r="L45" s="86">
        <v>0.25</v>
      </c>
      <c r="M45" s="87">
        <f t="shared" si="14"/>
        <v>0</v>
      </c>
      <c r="N45" s="87">
        <f t="shared" si="15"/>
        <v>0</v>
      </c>
      <c r="O45" s="87">
        <f t="shared" si="16"/>
        <v>0</v>
      </c>
      <c r="P45" s="88">
        <v>1</v>
      </c>
      <c r="Q45" s="87">
        <f t="shared" si="17"/>
        <v>0</v>
      </c>
      <c r="R45" s="89">
        <v>0.5</v>
      </c>
      <c r="S45" s="87">
        <f t="shared" si="18"/>
        <v>0</v>
      </c>
      <c r="T45" s="87">
        <f t="shared" si="19"/>
        <v>0</v>
      </c>
      <c r="U45" s="84"/>
    </row>
    <row r="46" spans="1:23" x14ac:dyDescent="0.2">
      <c r="A46" s="254"/>
      <c r="B46" s="256"/>
      <c r="C46" s="82"/>
      <c r="D46" s="83"/>
      <c r="E46" s="83"/>
      <c r="F46" s="83"/>
      <c r="G46" s="83"/>
      <c r="H46" s="121"/>
      <c r="I46" s="84"/>
      <c r="J46" s="84"/>
      <c r="K46" s="85"/>
      <c r="L46" s="86">
        <v>0.25</v>
      </c>
      <c r="M46" s="87">
        <f t="shared" si="14"/>
        <v>0</v>
      </c>
      <c r="N46" s="87">
        <f t="shared" si="15"/>
        <v>0</v>
      </c>
      <c r="O46" s="87">
        <f t="shared" si="16"/>
        <v>0</v>
      </c>
      <c r="P46" s="88">
        <v>1</v>
      </c>
      <c r="Q46" s="87">
        <f t="shared" si="17"/>
        <v>0</v>
      </c>
      <c r="R46" s="89">
        <v>0.5</v>
      </c>
      <c r="S46" s="87">
        <f t="shared" si="18"/>
        <v>0</v>
      </c>
      <c r="T46" s="87">
        <f t="shared" si="19"/>
        <v>0</v>
      </c>
      <c r="U46" s="84"/>
    </row>
    <row r="47" spans="1:23" x14ac:dyDescent="0.2">
      <c r="A47" s="254"/>
      <c r="B47" s="256"/>
      <c r="C47" s="82"/>
      <c r="D47" s="83"/>
      <c r="E47" s="83"/>
      <c r="F47" s="83"/>
      <c r="G47" s="83"/>
      <c r="H47" s="121"/>
      <c r="I47" s="84"/>
      <c r="J47" s="84"/>
      <c r="K47" s="85"/>
      <c r="L47" s="86">
        <v>0.25</v>
      </c>
      <c r="M47" s="87">
        <f t="shared" si="14"/>
        <v>0</v>
      </c>
      <c r="N47" s="87">
        <f t="shared" si="15"/>
        <v>0</v>
      </c>
      <c r="O47" s="87">
        <f t="shared" si="16"/>
        <v>0</v>
      </c>
      <c r="P47" s="88">
        <v>1</v>
      </c>
      <c r="Q47" s="87">
        <f t="shared" si="17"/>
        <v>0</v>
      </c>
      <c r="R47" s="89">
        <v>0.5</v>
      </c>
      <c r="S47" s="87">
        <f t="shared" si="18"/>
        <v>0</v>
      </c>
      <c r="T47" s="87">
        <f t="shared" si="19"/>
        <v>0</v>
      </c>
      <c r="U47" s="84"/>
    </row>
    <row r="48" spans="1:23" x14ac:dyDescent="0.2">
      <c r="A48" s="254"/>
      <c r="B48" s="256"/>
      <c r="C48" s="82"/>
      <c r="D48" s="83"/>
      <c r="E48" s="83"/>
      <c r="F48" s="83"/>
      <c r="G48" s="83"/>
      <c r="H48" s="121"/>
      <c r="I48" s="84"/>
      <c r="J48" s="84"/>
      <c r="K48" s="85"/>
      <c r="L48" s="86">
        <v>0.25</v>
      </c>
      <c r="M48" s="87">
        <f t="shared" si="14"/>
        <v>0</v>
      </c>
      <c r="N48" s="87">
        <f t="shared" si="15"/>
        <v>0</v>
      </c>
      <c r="O48" s="87">
        <f t="shared" si="16"/>
        <v>0</v>
      </c>
      <c r="P48" s="88">
        <v>1</v>
      </c>
      <c r="Q48" s="87">
        <f t="shared" si="17"/>
        <v>0</v>
      </c>
      <c r="R48" s="89">
        <v>0.5</v>
      </c>
      <c r="S48" s="87">
        <f t="shared" si="18"/>
        <v>0</v>
      </c>
      <c r="T48" s="87">
        <f t="shared" si="19"/>
        <v>0</v>
      </c>
      <c r="U48" s="84"/>
    </row>
    <row r="49" spans="1:21" x14ac:dyDescent="0.2">
      <c r="A49" s="254"/>
      <c r="B49" s="256"/>
      <c r="C49" s="82"/>
      <c r="D49" s="83"/>
      <c r="E49" s="83"/>
      <c r="F49" s="83"/>
      <c r="G49" s="83"/>
      <c r="H49" s="121"/>
      <c r="I49" s="84"/>
      <c r="J49" s="84"/>
      <c r="K49" s="85"/>
      <c r="L49" s="86">
        <v>0.25</v>
      </c>
      <c r="M49" s="87">
        <f t="shared" si="14"/>
        <v>0</v>
      </c>
      <c r="N49" s="87">
        <f t="shared" si="15"/>
        <v>0</v>
      </c>
      <c r="O49" s="87">
        <f t="shared" si="16"/>
        <v>0</v>
      </c>
      <c r="P49" s="88">
        <v>1</v>
      </c>
      <c r="Q49" s="87">
        <f t="shared" si="17"/>
        <v>0</v>
      </c>
      <c r="R49" s="89">
        <v>0.5</v>
      </c>
      <c r="S49" s="87">
        <f t="shared" si="18"/>
        <v>0</v>
      </c>
      <c r="T49" s="87">
        <f t="shared" si="19"/>
        <v>0</v>
      </c>
      <c r="U49" s="84"/>
    </row>
    <row r="50" spans="1:21" x14ac:dyDescent="0.2">
      <c r="A50" s="254"/>
      <c r="B50" s="256"/>
      <c r="C50" s="82"/>
      <c r="D50" s="83"/>
      <c r="E50" s="83"/>
      <c r="F50" s="83"/>
      <c r="G50" s="83"/>
      <c r="H50" s="121"/>
      <c r="I50" s="84"/>
      <c r="J50" s="84"/>
      <c r="K50" s="85"/>
      <c r="L50" s="86">
        <v>0.25</v>
      </c>
      <c r="M50" s="87">
        <f t="shared" si="14"/>
        <v>0</v>
      </c>
      <c r="N50" s="87">
        <f t="shared" si="15"/>
        <v>0</v>
      </c>
      <c r="O50" s="87">
        <f t="shared" si="16"/>
        <v>0</v>
      </c>
      <c r="P50" s="88">
        <v>1</v>
      </c>
      <c r="Q50" s="87">
        <f t="shared" si="17"/>
        <v>0</v>
      </c>
      <c r="R50" s="89">
        <v>0.5</v>
      </c>
      <c r="S50" s="87">
        <f t="shared" si="18"/>
        <v>0</v>
      </c>
      <c r="T50" s="87">
        <f t="shared" si="19"/>
        <v>0</v>
      </c>
      <c r="U50" s="84"/>
    </row>
    <row r="51" spans="1:21" x14ac:dyDescent="0.2">
      <c r="A51" s="254"/>
      <c r="B51" s="256"/>
      <c r="C51" s="82"/>
      <c r="D51" s="95"/>
      <c r="E51" s="95"/>
      <c r="F51" s="95"/>
      <c r="G51" s="95"/>
      <c r="H51" s="121"/>
      <c r="I51" s="84"/>
      <c r="J51" s="84"/>
      <c r="K51" s="85"/>
      <c r="L51" s="86">
        <v>0.25</v>
      </c>
      <c r="M51" s="87">
        <f>J51*K51*(1+L51)</f>
        <v>0</v>
      </c>
      <c r="N51" s="87">
        <f>J51*K51*L51</f>
        <v>0</v>
      </c>
      <c r="O51" s="87">
        <f>M51-N51</f>
        <v>0</v>
      </c>
      <c r="P51" s="88">
        <v>1</v>
      </c>
      <c r="Q51" s="87">
        <f>P51*M51</f>
        <v>0</v>
      </c>
      <c r="R51" s="89">
        <v>0.5</v>
      </c>
      <c r="S51" s="87">
        <f>(Q51*R51)</f>
        <v>0</v>
      </c>
      <c r="T51" s="87">
        <f>M51-S51</f>
        <v>0</v>
      </c>
      <c r="U51" s="84"/>
    </row>
    <row r="52" spans="1:21" x14ac:dyDescent="0.2">
      <c r="A52" s="254"/>
      <c r="B52" s="256"/>
      <c r="C52" s="82"/>
      <c r="D52" s="83"/>
      <c r="E52" s="83"/>
      <c r="F52" s="83"/>
      <c r="G52" s="83"/>
      <c r="H52" s="121"/>
      <c r="I52" s="84"/>
      <c r="J52" s="84"/>
      <c r="K52" s="85"/>
      <c r="L52" s="86">
        <v>0.25</v>
      </c>
      <c r="M52" s="87">
        <f>J52*K52*(1+L52)</f>
        <v>0</v>
      </c>
      <c r="N52" s="87">
        <f>J52*K52*L52</f>
        <v>0</v>
      </c>
      <c r="O52" s="87">
        <f>M52-N52</f>
        <v>0</v>
      </c>
      <c r="P52" s="88">
        <v>1</v>
      </c>
      <c r="Q52" s="87">
        <f>P52*M52</f>
        <v>0</v>
      </c>
      <c r="R52" s="89">
        <v>0.5</v>
      </c>
      <c r="S52" s="87">
        <f>(Q52*R52)</f>
        <v>0</v>
      </c>
      <c r="T52" s="87">
        <f>M52-S52</f>
        <v>0</v>
      </c>
      <c r="U52" s="84"/>
    </row>
    <row r="53" spans="1:21" x14ac:dyDescent="0.2">
      <c r="A53" s="254"/>
      <c r="B53" s="256"/>
      <c r="C53" s="82"/>
      <c r="D53" s="83"/>
      <c r="E53" s="83"/>
      <c r="F53" s="83"/>
      <c r="G53" s="83"/>
      <c r="H53" s="121"/>
      <c r="I53" s="84"/>
      <c r="J53" s="84"/>
      <c r="K53" s="85"/>
      <c r="L53" s="86">
        <v>0.25</v>
      </c>
      <c r="M53" s="87">
        <f>J53*K53*(1+L53)</f>
        <v>0</v>
      </c>
      <c r="N53" s="87">
        <f>J53*K53*L53</f>
        <v>0</v>
      </c>
      <c r="O53" s="87">
        <f>M53-N53</f>
        <v>0</v>
      </c>
      <c r="P53" s="88">
        <v>1</v>
      </c>
      <c r="Q53" s="87">
        <f>P53*M53</f>
        <v>0</v>
      </c>
      <c r="R53" s="89">
        <v>0.5</v>
      </c>
      <c r="S53" s="87">
        <f>(Q53*R53)</f>
        <v>0</v>
      </c>
      <c r="T53" s="87">
        <f>M53-S53</f>
        <v>0</v>
      </c>
      <c r="U53" s="84"/>
    </row>
    <row r="54" spans="1:21" x14ac:dyDescent="0.2">
      <c r="A54" s="254"/>
      <c r="B54" s="256"/>
      <c r="C54" s="82"/>
      <c r="D54" s="83"/>
      <c r="E54" s="83"/>
      <c r="F54" s="83"/>
      <c r="G54" s="83"/>
      <c r="H54" s="121"/>
      <c r="I54" s="84"/>
      <c r="J54" s="84"/>
      <c r="K54" s="85"/>
      <c r="L54" s="86">
        <v>0.25</v>
      </c>
      <c r="M54" s="87">
        <f>J54*K54*(1+L54)</f>
        <v>0</v>
      </c>
      <c r="N54" s="87">
        <f>J54*K54*L54</f>
        <v>0</v>
      </c>
      <c r="O54" s="87">
        <f>M54-N54</f>
        <v>0</v>
      </c>
      <c r="P54" s="88">
        <v>1</v>
      </c>
      <c r="Q54" s="87">
        <f>P54*M54</f>
        <v>0</v>
      </c>
      <c r="R54" s="89">
        <v>0.5</v>
      </c>
      <c r="S54" s="87">
        <f>(Q54*R54)</f>
        <v>0</v>
      </c>
      <c r="T54" s="87">
        <f>M54-S54</f>
        <v>0</v>
      </c>
      <c r="U54" s="84"/>
    </row>
    <row r="55" spans="1:21" x14ac:dyDescent="0.2">
      <c r="A55" s="254"/>
      <c r="B55" s="257"/>
      <c r="C55" s="90"/>
      <c r="D55" s="91"/>
      <c r="E55" s="91"/>
      <c r="F55" s="91"/>
      <c r="G55" s="91"/>
      <c r="H55" s="91"/>
      <c r="I55" s="91"/>
      <c r="J55" s="91"/>
      <c r="K55" s="92" t="s">
        <v>81</v>
      </c>
      <c r="L55" s="93"/>
      <c r="M55" s="94">
        <f>SUM(M40:M54)</f>
        <v>0</v>
      </c>
      <c r="N55" s="94">
        <f t="shared" ref="N55:T55" si="20">SUM(N40:N54)</f>
        <v>0</v>
      </c>
      <c r="O55" s="94">
        <f t="shared" si="20"/>
        <v>0</v>
      </c>
      <c r="P55" s="93"/>
      <c r="Q55" s="94">
        <f t="shared" si="20"/>
        <v>0</v>
      </c>
      <c r="R55" s="93"/>
      <c r="S55" s="94">
        <f t="shared" si="20"/>
        <v>0</v>
      </c>
      <c r="T55" s="94">
        <f t="shared" si="20"/>
        <v>0</v>
      </c>
      <c r="U55" s="93"/>
    </row>
    <row r="56" spans="1:21" ht="18" customHeight="1" x14ac:dyDescent="0.2">
      <c r="A56" s="254"/>
      <c r="C56" s="96"/>
      <c r="D56" s="97"/>
      <c r="E56" s="97"/>
      <c r="F56" s="97"/>
      <c r="G56" s="97"/>
      <c r="H56" s="97"/>
      <c r="I56" s="97"/>
      <c r="J56" s="97"/>
      <c r="K56" s="98" t="s">
        <v>145</v>
      </c>
      <c r="L56" s="93"/>
      <c r="M56" s="94">
        <f>M55+M39+M23</f>
        <v>0</v>
      </c>
      <c r="N56" s="94">
        <f t="shared" ref="N56:T56" si="21">N55+N39+N23</f>
        <v>0</v>
      </c>
      <c r="O56" s="94">
        <f t="shared" si="21"/>
        <v>0</v>
      </c>
      <c r="P56" s="93"/>
      <c r="Q56" s="94">
        <f t="shared" si="21"/>
        <v>0</v>
      </c>
      <c r="R56" s="93"/>
      <c r="S56" s="94">
        <f t="shared" si="21"/>
        <v>0</v>
      </c>
      <c r="T56" s="94">
        <f t="shared" si="21"/>
        <v>0</v>
      </c>
      <c r="U56" s="93"/>
    </row>
    <row r="57" spans="1:21" x14ac:dyDescent="0.2">
      <c r="C57" s="221"/>
    </row>
    <row r="58" spans="1:21" x14ac:dyDescent="0.2">
      <c r="C58" s="221"/>
    </row>
    <row r="59" spans="1:21" x14ac:dyDescent="0.2">
      <c r="C59" s="221"/>
    </row>
    <row r="60" spans="1:21" x14ac:dyDescent="0.2">
      <c r="A60" s="43"/>
      <c r="B60" s="224" t="s">
        <v>209</v>
      </c>
      <c r="C60" s="223"/>
      <c r="D60" s="224" t="s">
        <v>210</v>
      </c>
      <c r="E60" s="225"/>
    </row>
    <row r="61" spans="1:21" x14ac:dyDescent="0.2">
      <c r="A61" s="43"/>
      <c r="C61" s="221"/>
    </row>
    <row r="62" spans="1:21" x14ac:dyDescent="0.2">
      <c r="A62" s="43"/>
      <c r="C62" s="221"/>
    </row>
    <row r="63" spans="1:21" x14ac:dyDescent="0.2">
      <c r="A63" s="43"/>
      <c r="C63" s="221"/>
      <c r="D63" s="224" t="s">
        <v>211</v>
      </c>
      <c r="E63" s="226"/>
      <c r="F63" s="226"/>
    </row>
    <row r="64" spans="1:21" x14ac:dyDescent="0.2">
      <c r="A64" s="43"/>
      <c r="C64" s="221"/>
    </row>
    <row r="65" spans="1:9" x14ac:dyDescent="0.2">
      <c r="A65" s="43"/>
      <c r="C65" s="221"/>
      <c r="H65" s="43" t="s">
        <v>212</v>
      </c>
      <c r="I65" s="43" t="s">
        <v>39</v>
      </c>
    </row>
    <row r="66" spans="1:9" x14ac:dyDescent="0.2">
      <c r="A66" s="43"/>
      <c r="C66" s="221"/>
      <c r="D66" s="224" t="s">
        <v>213</v>
      </c>
      <c r="E66" s="226"/>
      <c r="F66" s="226"/>
    </row>
  </sheetData>
  <dataConsolidate link="1"/>
  <mergeCells count="8">
    <mergeCell ref="C4:K4"/>
    <mergeCell ref="K6:U6"/>
    <mergeCell ref="C2:K2"/>
    <mergeCell ref="C3:K3"/>
    <mergeCell ref="A8:A56"/>
    <mergeCell ref="B8:B23"/>
    <mergeCell ref="B24:B39"/>
    <mergeCell ref="B40:B55"/>
  </mergeCells>
  <phoneticPr fontId="0" type="noConversion"/>
  <dataValidations count="1">
    <dataValidation type="list" allowBlank="1" showInputMessage="1" showErrorMessage="1" sqref="C56" xr:uid="{00000000-0002-0000-0200-000000000000}">
      <formula1>strosek</formula1>
    </dataValidation>
  </dataValidations>
  <printOptions headings="1"/>
  <pageMargins left="0.19685039370078741" right="0.19685039370078741" top="0.19685039370078741" bottom="0.19685039370078741" header="0.19685039370078741" footer="0.19685039370078741"/>
  <pageSetup paperSize="9" scale="47" fitToHeight="0" orientation="landscape" r:id="rId1"/>
  <headerFooter scaleWithDoc="0" alignWithMargins="0"/>
  <ignoredErrors>
    <ignoredError sqref="M23" 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6000000}">
          <x14:formula1>
            <xm:f>RM!$B$4:$B$7</xm:f>
          </x14:formula1>
          <xm:sqref>L24:L38 L8:L22 L40:L54</xm:sqref>
        </x14:dataValidation>
        <x14:dataValidation type="list" allowBlank="1" showInputMessage="1" showErrorMessage="1" xr:uid="{00000000-0002-0000-0200-000007000000}">
          <x14:formula1>
            <xm:f>RM!$B$8:$B$9</xm:f>
          </x14:formula1>
          <xm:sqref>P24:P38 P8:P22 P40:P54</xm:sqref>
        </x14:dataValidation>
        <x14:dataValidation type="list" allowBlank="1" showInputMessage="1" showErrorMessage="1" xr:uid="{00000000-0002-0000-0200-000009000000}">
          <x14:formula1>
            <xm:f>RM!$B$1:$B$3</xm:f>
          </x14:formula1>
          <xm:sqref>R24:R38 R8:R22 R40:R54</xm:sqref>
        </x14:dataValidation>
        <x14:dataValidation type="list" allowBlank="1" showInputMessage="1" showErrorMessage="1" xr:uid="{00000000-0002-0000-0200-000008000000}">
          <x14:formula1>
            <xm:f>RM!$B$13:$B$46</xm:f>
          </x14:formula1>
          <xm:sqref>C8:C22 C24:C38 C40:C54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1"/>
  <sheetViews>
    <sheetView zoomScaleNormal="100" workbookViewId="0">
      <selection activeCell="P8" sqref="P8"/>
    </sheetView>
  </sheetViews>
  <sheetFormatPr defaultColWidth="8.85546875" defaultRowHeight="12.75" x14ac:dyDescent="0.2"/>
  <cols>
    <col min="1" max="1" width="8.85546875" style="69"/>
    <col min="2" max="2" width="14.140625" style="43" bestFit="1" customWidth="1"/>
    <col min="3" max="3" width="11.8554687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110</v>
      </c>
    </row>
    <row r="2" spans="1:23" x14ac:dyDescent="0.2">
      <c r="A2" s="135" t="s">
        <v>16</v>
      </c>
      <c r="B2" s="71"/>
      <c r="C2" s="249"/>
      <c r="D2" s="249"/>
      <c r="E2" s="249"/>
      <c r="F2" s="249"/>
      <c r="G2" s="249"/>
      <c r="H2" s="249"/>
      <c r="I2" s="249"/>
      <c r="J2" s="249"/>
      <c r="K2" s="250"/>
    </row>
    <row r="3" spans="1:23" x14ac:dyDescent="0.2">
      <c r="A3" s="136" t="s">
        <v>17</v>
      </c>
      <c r="B3" s="72"/>
      <c r="C3" s="251"/>
      <c r="D3" s="252"/>
      <c r="E3" s="252"/>
      <c r="F3" s="252"/>
      <c r="G3" s="252"/>
      <c r="H3" s="252"/>
      <c r="I3" s="252"/>
      <c r="J3" s="252"/>
      <c r="K3" s="253"/>
    </row>
    <row r="4" spans="1:23" ht="13.5" thickBot="1" x14ac:dyDescent="0.25">
      <c r="A4" s="137" t="s">
        <v>38</v>
      </c>
      <c r="B4" s="73"/>
      <c r="C4" s="245" t="s">
        <v>39</v>
      </c>
      <c r="D4" s="245"/>
      <c r="E4" s="245"/>
      <c r="F4" s="245"/>
      <c r="G4" s="245"/>
      <c r="H4" s="245"/>
      <c r="I4" s="245"/>
      <c r="J4" s="245"/>
      <c r="K4" s="246"/>
    </row>
    <row r="6" spans="1:23" ht="26.45" customHeight="1" x14ac:dyDescent="0.2">
      <c r="A6" s="74" t="s">
        <v>108</v>
      </c>
      <c r="B6" s="75"/>
      <c r="C6" s="75"/>
      <c r="D6" s="75"/>
      <c r="E6" s="75"/>
      <c r="F6" s="75"/>
      <c r="G6" s="75"/>
      <c r="H6" s="75"/>
      <c r="I6" s="75"/>
      <c r="J6" s="76"/>
      <c r="K6" s="247" t="s">
        <v>21</v>
      </c>
      <c r="L6" s="247"/>
      <c r="M6" s="247"/>
      <c r="N6" s="247"/>
      <c r="O6" s="247"/>
      <c r="P6" s="247"/>
      <c r="Q6" s="247"/>
      <c r="R6" s="247"/>
      <c r="S6" s="247"/>
      <c r="T6" s="247"/>
      <c r="U6" s="248"/>
    </row>
    <row r="7" spans="1:23" s="151" customFormat="1" ht="51" x14ac:dyDescent="0.2">
      <c r="A7" s="77" t="s">
        <v>14</v>
      </c>
      <c r="B7" s="78" t="s">
        <v>15</v>
      </c>
      <c r="C7" s="149" t="s">
        <v>41</v>
      </c>
      <c r="D7" s="78" t="s">
        <v>22</v>
      </c>
      <c r="E7" s="78" t="s">
        <v>23</v>
      </c>
      <c r="F7" s="78" t="s">
        <v>24</v>
      </c>
      <c r="G7" s="78" t="s">
        <v>26</v>
      </c>
      <c r="H7" s="138" t="s">
        <v>139</v>
      </c>
      <c r="I7" s="149" t="s">
        <v>27</v>
      </c>
      <c r="J7" s="149" t="s">
        <v>28</v>
      </c>
      <c r="K7" s="78" t="s">
        <v>29</v>
      </c>
      <c r="L7" s="78" t="s">
        <v>8</v>
      </c>
      <c r="M7" s="79" t="s">
        <v>30</v>
      </c>
      <c r="N7" s="79" t="s">
        <v>31</v>
      </c>
      <c r="O7" s="79" t="s">
        <v>25</v>
      </c>
      <c r="P7" s="79" t="s">
        <v>33</v>
      </c>
      <c r="Q7" s="79" t="s">
        <v>10</v>
      </c>
      <c r="R7" s="80" t="s">
        <v>34</v>
      </c>
      <c r="S7" s="79" t="s">
        <v>150</v>
      </c>
      <c r="T7" s="79" t="s">
        <v>32</v>
      </c>
      <c r="U7" s="150" t="s">
        <v>40</v>
      </c>
    </row>
    <row r="8" spans="1:23" x14ac:dyDescent="0.2">
      <c r="A8" s="254" t="s">
        <v>140</v>
      </c>
      <c r="B8" s="254" t="s">
        <v>18</v>
      </c>
      <c r="C8" s="82"/>
      <c r="D8" s="83"/>
      <c r="E8" s="83"/>
      <c r="F8" s="83"/>
      <c r="G8" s="83"/>
      <c r="H8" s="121"/>
      <c r="I8" s="84"/>
      <c r="J8" s="84"/>
      <c r="K8" s="85"/>
      <c r="L8" s="99"/>
      <c r="M8" s="87">
        <f>J8*K8*(1+L8)</f>
        <v>0</v>
      </c>
      <c r="N8" s="100"/>
      <c r="O8" s="87">
        <f>M8-N8</f>
        <v>0</v>
      </c>
      <c r="P8" s="88">
        <v>1</v>
      </c>
      <c r="Q8" s="87">
        <f>P8*M8</f>
        <v>0</v>
      </c>
      <c r="R8" s="89">
        <v>0.5</v>
      </c>
      <c r="S8" s="87">
        <f>(Q8*R8)</f>
        <v>0</v>
      </c>
      <c r="T8" s="87">
        <f>M8-S8</f>
        <v>0</v>
      </c>
      <c r="U8" s="84"/>
    </row>
    <row r="9" spans="1:23" x14ac:dyDescent="0.2">
      <c r="A9" s="254"/>
      <c r="B9" s="254"/>
      <c r="C9" s="82"/>
      <c r="D9" s="83"/>
      <c r="E9" s="83"/>
      <c r="F9" s="83"/>
      <c r="G9" s="83"/>
      <c r="H9" s="121"/>
      <c r="I9" s="84"/>
      <c r="J9" s="84"/>
      <c r="K9" s="85"/>
      <c r="L9" s="99"/>
      <c r="M9" s="87">
        <f t="shared" ref="M9:M14" si="0">J9*K9*(1+L9)</f>
        <v>0</v>
      </c>
      <c r="N9" s="100"/>
      <c r="O9" s="87">
        <f t="shared" ref="O9:O13" si="1">M9-N9</f>
        <v>0</v>
      </c>
      <c r="P9" s="88">
        <v>1</v>
      </c>
      <c r="Q9" s="87">
        <f t="shared" ref="Q9:Q13" si="2">P9*M9</f>
        <v>0</v>
      </c>
      <c r="R9" s="89">
        <v>0.5</v>
      </c>
      <c r="S9" s="87">
        <f t="shared" ref="S9:S13" si="3">(Q9*R9)</f>
        <v>0</v>
      </c>
      <c r="T9" s="87">
        <f t="shared" ref="T9:T13" si="4">M9-S9</f>
        <v>0</v>
      </c>
      <c r="U9" s="84"/>
    </row>
    <row r="10" spans="1:23" x14ac:dyDescent="0.2">
      <c r="A10" s="254"/>
      <c r="B10" s="254"/>
      <c r="C10" s="82"/>
      <c r="D10" s="83"/>
      <c r="E10" s="83"/>
      <c r="F10" s="83"/>
      <c r="G10" s="83"/>
      <c r="H10" s="121"/>
      <c r="I10" s="84"/>
      <c r="J10" s="84"/>
      <c r="K10" s="85"/>
      <c r="L10" s="99"/>
      <c r="M10" s="87">
        <f t="shared" si="0"/>
        <v>0</v>
      </c>
      <c r="N10" s="100"/>
      <c r="O10" s="87">
        <f t="shared" si="1"/>
        <v>0</v>
      </c>
      <c r="P10" s="88">
        <v>1</v>
      </c>
      <c r="Q10" s="87">
        <f t="shared" si="2"/>
        <v>0</v>
      </c>
      <c r="R10" s="89">
        <v>0.5</v>
      </c>
      <c r="S10" s="87">
        <f t="shared" si="3"/>
        <v>0</v>
      </c>
      <c r="T10" s="87">
        <f t="shared" si="4"/>
        <v>0</v>
      </c>
      <c r="U10" s="84"/>
    </row>
    <row r="11" spans="1:23" x14ac:dyDescent="0.2">
      <c r="A11" s="254"/>
      <c r="B11" s="254"/>
      <c r="C11" s="82"/>
      <c r="D11" s="83"/>
      <c r="E11" s="83"/>
      <c r="F11" s="83"/>
      <c r="G11" s="83"/>
      <c r="H11" s="121"/>
      <c r="I11" s="84"/>
      <c r="J11" s="84"/>
      <c r="K11" s="85"/>
      <c r="L11" s="99"/>
      <c r="M11" s="87">
        <f t="shared" si="0"/>
        <v>0</v>
      </c>
      <c r="N11" s="100"/>
      <c r="O11" s="87">
        <f t="shared" si="1"/>
        <v>0</v>
      </c>
      <c r="P11" s="88">
        <v>1</v>
      </c>
      <c r="Q11" s="87">
        <f t="shared" si="2"/>
        <v>0</v>
      </c>
      <c r="R11" s="89">
        <v>0.5</v>
      </c>
      <c r="S11" s="87">
        <f t="shared" si="3"/>
        <v>0</v>
      </c>
      <c r="T11" s="87">
        <f t="shared" si="4"/>
        <v>0</v>
      </c>
      <c r="U11" s="84"/>
    </row>
    <row r="12" spans="1:23" x14ac:dyDescent="0.2">
      <c r="A12" s="254"/>
      <c r="B12" s="254"/>
      <c r="C12" s="82"/>
      <c r="D12" s="83"/>
      <c r="E12" s="83"/>
      <c r="F12" s="83"/>
      <c r="G12" s="83"/>
      <c r="H12" s="121"/>
      <c r="I12" s="84"/>
      <c r="J12" s="84"/>
      <c r="K12" s="85"/>
      <c r="L12" s="99"/>
      <c r="M12" s="87">
        <f t="shared" si="0"/>
        <v>0</v>
      </c>
      <c r="N12" s="100"/>
      <c r="O12" s="87">
        <f t="shared" si="1"/>
        <v>0</v>
      </c>
      <c r="P12" s="88">
        <v>1</v>
      </c>
      <c r="Q12" s="87">
        <f t="shared" si="2"/>
        <v>0</v>
      </c>
      <c r="R12" s="89">
        <v>0.5</v>
      </c>
      <c r="S12" s="87">
        <f t="shared" si="3"/>
        <v>0</v>
      </c>
      <c r="T12" s="87">
        <f t="shared" si="4"/>
        <v>0</v>
      </c>
      <c r="U12" s="84"/>
    </row>
    <row r="13" spans="1:23" x14ac:dyDescent="0.2">
      <c r="A13" s="254"/>
      <c r="B13" s="254"/>
      <c r="C13" s="82"/>
      <c r="D13" s="83"/>
      <c r="E13" s="83"/>
      <c r="F13" s="83"/>
      <c r="G13" s="83"/>
      <c r="H13" s="121"/>
      <c r="I13" s="84"/>
      <c r="J13" s="84"/>
      <c r="K13" s="85"/>
      <c r="L13" s="99"/>
      <c r="M13" s="87">
        <f t="shared" si="0"/>
        <v>0</v>
      </c>
      <c r="N13" s="100"/>
      <c r="O13" s="87">
        <f t="shared" si="1"/>
        <v>0</v>
      </c>
      <c r="P13" s="88">
        <v>1</v>
      </c>
      <c r="Q13" s="87">
        <f t="shared" si="2"/>
        <v>0</v>
      </c>
      <c r="R13" s="89">
        <v>0.5</v>
      </c>
      <c r="S13" s="87">
        <f t="shared" si="3"/>
        <v>0</v>
      </c>
      <c r="T13" s="87">
        <f t="shared" si="4"/>
        <v>0</v>
      </c>
      <c r="U13" s="84"/>
    </row>
    <row r="14" spans="1:23" x14ac:dyDescent="0.2">
      <c r="A14" s="254"/>
      <c r="B14" s="254"/>
      <c r="C14" s="82"/>
      <c r="D14" s="83"/>
      <c r="E14" s="83"/>
      <c r="F14" s="83"/>
      <c r="G14" s="83"/>
      <c r="H14" s="121"/>
      <c r="I14" s="84"/>
      <c r="J14" s="84"/>
      <c r="K14" s="85"/>
      <c r="L14" s="99"/>
      <c r="M14" s="87">
        <f t="shared" si="0"/>
        <v>0</v>
      </c>
      <c r="N14" s="100"/>
      <c r="O14" s="87">
        <f>M14-N14</f>
        <v>0</v>
      </c>
      <c r="P14" s="88">
        <v>1</v>
      </c>
      <c r="Q14" s="87">
        <f t="shared" ref="Q14:Q39" si="5">P14*M14</f>
        <v>0</v>
      </c>
      <c r="R14" s="89">
        <v>0.5</v>
      </c>
      <c r="S14" s="87">
        <f>(Q14*R14)</f>
        <v>0</v>
      </c>
      <c r="T14" s="87">
        <f>M14-S14</f>
        <v>0</v>
      </c>
      <c r="U14" s="84"/>
      <c r="W14" s="43" t="s">
        <v>1</v>
      </c>
    </row>
    <row r="15" spans="1:23" x14ac:dyDescent="0.2">
      <c r="A15" s="254"/>
      <c r="B15" s="254"/>
      <c r="C15" s="82"/>
      <c r="D15" s="83"/>
      <c r="E15" s="83"/>
      <c r="F15" s="83"/>
      <c r="G15" s="83"/>
      <c r="H15" s="121"/>
      <c r="I15" s="84"/>
      <c r="J15" s="84"/>
      <c r="K15" s="85"/>
      <c r="L15" s="99"/>
      <c r="M15" s="87">
        <f>J15*K15*(1+L15)</f>
        <v>0</v>
      </c>
      <c r="N15" s="100"/>
      <c r="O15" s="87">
        <f>M15-N15</f>
        <v>0</v>
      </c>
      <c r="P15" s="88">
        <v>1</v>
      </c>
      <c r="Q15" s="87">
        <f t="shared" si="5"/>
        <v>0</v>
      </c>
      <c r="R15" s="89">
        <v>0.5</v>
      </c>
      <c r="S15" s="87">
        <f>(Q15*R15)</f>
        <v>0</v>
      </c>
      <c r="T15" s="87">
        <f>M15-S15</f>
        <v>0</v>
      </c>
      <c r="U15" s="84"/>
      <c r="W15" s="43" t="s">
        <v>2</v>
      </c>
    </row>
    <row r="16" spans="1:23" x14ac:dyDescent="0.2">
      <c r="A16" s="254"/>
      <c r="B16" s="254"/>
      <c r="C16" s="82"/>
      <c r="D16" s="83"/>
      <c r="E16" s="83"/>
      <c r="F16" s="83"/>
      <c r="G16" s="83"/>
      <c r="H16" s="121"/>
      <c r="I16" s="84"/>
      <c r="J16" s="84"/>
      <c r="K16" s="85"/>
      <c r="L16" s="99"/>
      <c r="M16" s="87">
        <f>J16*K16*(1+L16)</f>
        <v>0</v>
      </c>
      <c r="N16" s="100"/>
      <c r="O16" s="87">
        <f>M16-N16</f>
        <v>0</v>
      </c>
      <c r="P16" s="88">
        <v>1</v>
      </c>
      <c r="Q16" s="87">
        <f t="shared" si="5"/>
        <v>0</v>
      </c>
      <c r="R16" s="89">
        <v>0.5</v>
      </c>
      <c r="S16" s="87">
        <f>(Q16*R16)</f>
        <v>0</v>
      </c>
      <c r="T16" s="87">
        <f>M16-S16</f>
        <v>0</v>
      </c>
      <c r="U16" s="84"/>
      <c r="W16" s="43" t="s">
        <v>0</v>
      </c>
    </row>
    <row r="17" spans="1:23" x14ac:dyDescent="0.2">
      <c r="A17" s="254"/>
      <c r="B17" s="254"/>
      <c r="C17" s="82"/>
      <c r="D17" s="83"/>
      <c r="E17" s="83"/>
      <c r="F17" s="83"/>
      <c r="G17" s="83"/>
      <c r="H17" s="121"/>
      <c r="I17" s="84"/>
      <c r="J17" s="84"/>
      <c r="K17" s="85"/>
      <c r="L17" s="99"/>
      <c r="M17" s="87">
        <f>J17*K17*(1+L17)</f>
        <v>0</v>
      </c>
      <c r="N17" s="100"/>
      <c r="O17" s="87">
        <f>M17-N17</f>
        <v>0</v>
      </c>
      <c r="P17" s="88">
        <v>1</v>
      </c>
      <c r="Q17" s="87">
        <f t="shared" si="5"/>
        <v>0</v>
      </c>
      <c r="R17" s="89">
        <v>0.5</v>
      </c>
      <c r="S17" s="87">
        <f>(Q17*R17)</f>
        <v>0</v>
      </c>
      <c r="T17" s="87">
        <f>M17-S17</f>
        <v>0</v>
      </c>
      <c r="U17" s="84"/>
      <c r="W17" s="43" t="s">
        <v>4</v>
      </c>
    </row>
    <row r="18" spans="1:23" x14ac:dyDescent="0.2">
      <c r="A18" s="254"/>
      <c r="B18" s="254"/>
      <c r="C18" s="90"/>
      <c r="D18" s="91"/>
      <c r="E18" s="91"/>
      <c r="F18" s="91"/>
      <c r="G18" s="91"/>
      <c r="H18" s="91"/>
      <c r="I18" s="91"/>
      <c r="J18" s="91"/>
      <c r="K18" s="92" t="s">
        <v>81</v>
      </c>
      <c r="L18" s="101"/>
      <c r="M18" s="94">
        <f>SUM(M8:M17)</f>
        <v>0</v>
      </c>
      <c r="N18" s="100"/>
      <c r="O18" s="94">
        <f t="shared" ref="O18:T18" si="6">SUM(O8:O17)</f>
        <v>0</v>
      </c>
      <c r="P18" s="93"/>
      <c r="Q18" s="94">
        <f t="shared" si="6"/>
        <v>0</v>
      </c>
      <c r="R18" s="93"/>
      <c r="S18" s="94">
        <f t="shared" si="6"/>
        <v>0</v>
      </c>
      <c r="T18" s="94">
        <f t="shared" si="6"/>
        <v>0</v>
      </c>
      <c r="U18" s="93"/>
      <c r="W18" s="43" t="s">
        <v>3</v>
      </c>
    </row>
    <row r="19" spans="1:23" x14ac:dyDescent="0.2">
      <c r="A19" s="254"/>
      <c r="B19" s="255" t="s">
        <v>19</v>
      </c>
      <c r="C19" s="82"/>
      <c r="D19" s="83"/>
      <c r="E19" s="83"/>
      <c r="F19" s="83"/>
      <c r="G19" s="83"/>
      <c r="H19" s="121"/>
      <c r="I19" s="84"/>
      <c r="J19" s="84"/>
      <c r="K19" s="85"/>
      <c r="L19" s="99"/>
      <c r="M19" s="87">
        <f>J19*K19*(1+L19)</f>
        <v>0</v>
      </c>
      <c r="N19" s="100"/>
      <c r="O19" s="87">
        <f>M19-N19</f>
        <v>0</v>
      </c>
      <c r="P19" s="88">
        <v>1</v>
      </c>
      <c r="Q19" s="87">
        <f t="shared" si="5"/>
        <v>0</v>
      </c>
      <c r="R19" s="89">
        <v>0.5</v>
      </c>
      <c r="S19" s="87">
        <f t="shared" ref="S19:S28" si="7">(Q19*R19)</f>
        <v>0</v>
      </c>
      <c r="T19" s="87">
        <f t="shared" ref="T19:T28" si="8">M19-S19</f>
        <v>0</v>
      </c>
      <c r="U19" s="84"/>
      <c r="W19" s="43" t="s">
        <v>5</v>
      </c>
    </row>
    <row r="20" spans="1:23" x14ac:dyDescent="0.2">
      <c r="A20" s="254"/>
      <c r="B20" s="256"/>
      <c r="C20" s="82"/>
      <c r="D20" s="83"/>
      <c r="E20" s="83"/>
      <c r="F20" s="83"/>
      <c r="G20" s="83"/>
      <c r="H20" s="121"/>
      <c r="I20" s="84"/>
      <c r="J20" s="84"/>
      <c r="K20" s="85"/>
      <c r="L20" s="99"/>
      <c r="M20" s="87">
        <f t="shared" ref="M20:M24" si="9">J20*K20*(1+L20)</f>
        <v>0</v>
      </c>
      <c r="N20" s="100"/>
      <c r="O20" s="87">
        <f t="shared" ref="O20:O24" si="10">M20-N20</f>
        <v>0</v>
      </c>
      <c r="P20" s="88">
        <v>1</v>
      </c>
      <c r="Q20" s="87">
        <f t="shared" si="5"/>
        <v>0</v>
      </c>
      <c r="R20" s="89">
        <v>0.5</v>
      </c>
      <c r="S20" s="87">
        <f t="shared" ref="S20:S24" si="11">(Q20*R20)</f>
        <v>0</v>
      </c>
      <c r="T20" s="87">
        <f t="shared" ref="T20:T24" si="12">M20-S20</f>
        <v>0</v>
      </c>
      <c r="U20" s="84"/>
    </row>
    <row r="21" spans="1:23" x14ac:dyDescent="0.2">
      <c r="A21" s="254"/>
      <c r="B21" s="256"/>
      <c r="C21" s="82"/>
      <c r="D21" s="83"/>
      <c r="E21" s="83"/>
      <c r="F21" s="83"/>
      <c r="G21" s="83"/>
      <c r="H21" s="121"/>
      <c r="I21" s="84"/>
      <c r="J21" s="84"/>
      <c r="K21" s="85"/>
      <c r="L21" s="99"/>
      <c r="M21" s="87">
        <f t="shared" si="9"/>
        <v>0</v>
      </c>
      <c r="N21" s="100"/>
      <c r="O21" s="87">
        <f t="shared" si="10"/>
        <v>0</v>
      </c>
      <c r="P21" s="88">
        <v>1</v>
      </c>
      <c r="Q21" s="87">
        <f t="shared" si="5"/>
        <v>0</v>
      </c>
      <c r="R21" s="89">
        <v>0.5</v>
      </c>
      <c r="S21" s="87">
        <f t="shared" si="11"/>
        <v>0</v>
      </c>
      <c r="T21" s="87">
        <f t="shared" si="12"/>
        <v>0</v>
      </c>
      <c r="U21" s="84"/>
    </row>
    <row r="22" spans="1:23" x14ac:dyDescent="0.2">
      <c r="A22" s="254"/>
      <c r="B22" s="256"/>
      <c r="C22" s="82"/>
      <c r="D22" s="83"/>
      <c r="E22" s="83"/>
      <c r="F22" s="83"/>
      <c r="G22" s="83"/>
      <c r="H22" s="121"/>
      <c r="I22" s="84"/>
      <c r="J22" s="84"/>
      <c r="K22" s="85"/>
      <c r="L22" s="99"/>
      <c r="M22" s="87">
        <f t="shared" si="9"/>
        <v>0</v>
      </c>
      <c r="N22" s="100"/>
      <c r="O22" s="87">
        <f t="shared" si="10"/>
        <v>0</v>
      </c>
      <c r="P22" s="88">
        <v>1</v>
      </c>
      <c r="Q22" s="87">
        <f t="shared" si="5"/>
        <v>0</v>
      </c>
      <c r="R22" s="89">
        <v>0.5</v>
      </c>
      <c r="S22" s="87">
        <f t="shared" si="11"/>
        <v>0</v>
      </c>
      <c r="T22" s="87">
        <f t="shared" si="12"/>
        <v>0</v>
      </c>
      <c r="U22" s="84"/>
    </row>
    <row r="23" spans="1:23" x14ac:dyDescent="0.2">
      <c r="A23" s="254"/>
      <c r="B23" s="256"/>
      <c r="C23" s="82"/>
      <c r="D23" s="83"/>
      <c r="E23" s="83"/>
      <c r="F23" s="83"/>
      <c r="G23" s="83"/>
      <c r="H23" s="121"/>
      <c r="I23" s="84"/>
      <c r="J23" s="84"/>
      <c r="K23" s="85"/>
      <c r="L23" s="99"/>
      <c r="M23" s="87">
        <f t="shared" si="9"/>
        <v>0</v>
      </c>
      <c r="N23" s="100"/>
      <c r="O23" s="87">
        <f t="shared" si="10"/>
        <v>0</v>
      </c>
      <c r="P23" s="88">
        <v>1</v>
      </c>
      <c r="Q23" s="87">
        <f t="shared" si="5"/>
        <v>0</v>
      </c>
      <c r="R23" s="89">
        <v>0.5</v>
      </c>
      <c r="S23" s="87">
        <f t="shared" si="11"/>
        <v>0</v>
      </c>
      <c r="T23" s="87">
        <f t="shared" si="12"/>
        <v>0</v>
      </c>
      <c r="U23" s="84"/>
    </row>
    <row r="24" spans="1:23" x14ac:dyDescent="0.2">
      <c r="A24" s="254"/>
      <c r="B24" s="256"/>
      <c r="C24" s="82"/>
      <c r="D24" s="83"/>
      <c r="E24" s="83"/>
      <c r="F24" s="83"/>
      <c r="G24" s="83"/>
      <c r="H24" s="121"/>
      <c r="I24" s="84"/>
      <c r="J24" s="84"/>
      <c r="K24" s="85"/>
      <c r="L24" s="99"/>
      <c r="M24" s="87">
        <f t="shared" si="9"/>
        <v>0</v>
      </c>
      <c r="N24" s="100"/>
      <c r="O24" s="87">
        <f t="shared" si="10"/>
        <v>0</v>
      </c>
      <c r="P24" s="88">
        <v>1</v>
      </c>
      <c r="Q24" s="87">
        <f t="shared" si="5"/>
        <v>0</v>
      </c>
      <c r="R24" s="89">
        <v>0.5</v>
      </c>
      <c r="S24" s="87">
        <f t="shared" si="11"/>
        <v>0</v>
      </c>
      <c r="T24" s="87">
        <f t="shared" si="12"/>
        <v>0</v>
      </c>
      <c r="U24" s="84"/>
    </row>
    <row r="25" spans="1:23" x14ac:dyDescent="0.2">
      <c r="A25" s="254"/>
      <c r="B25" s="256"/>
      <c r="C25" s="82"/>
      <c r="D25" s="83"/>
      <c r="E25" s="83"/>
      <c r="F25" s="83"/>
      <c r="G25" s="83"/>
      <c r="H25" s="121"/>
      <c r="I25" s="84"/>
      <c r="J25" s="84"/>
      <c r="K25" s="85"/>
      <c r="L25" s="99"/>
      <c r="M25" s="87">
        <f>J25*K25*(1+L25)</f>
        <v>0</v>
      </c>
      <c r="N25" s="100"/>
      <c r="O25" s="87">
        <f>M25-N25</f>
        <v>0</v>
      </c>
      <c r="P25" s="88">
        <v>1</v>
      </c>
      <c r="Q25" s="87">
        <f t="shared" si="5"/>
        <v>0</v>
      </c>
      <c r="R25" s="89">
        <v>0.5</v>
      </c>
      <c r="S25" s="87">
        <f t="shared" si="7"/>
        <v>0</v>
      </c>
      <c r="T25" s="87">
        <f t="shared" si="8"/>
        <v>0</v>
      </c>
      <c r="U25" s="84"/>
      <c r="W25" s="43" t="s">
        <v>7</v>
      </c>
    </row>
    <row r="26" spans="1:23" x14ac:dyDescent="0.2">
      <c r="A26" s="254"/>
      <c r="B26" s="256"/>
      <c r="C26" s="82"/>
      <c r="D26" s="83"/>
      <c r="E26" s="83"/>
      <c r="F26" s="83"/>
      <c r="G26" s="83"/>
      <c r="H26" s="121"/>
      <c r="I26" s="84"/>
      <c r="J26" s="84"/>
      <c r="K26" s="85"/>
      <c r="L26" s="99"/>
      <c r="M26" s="87">
        <f>J26*K26*(1+L26)</f>
        <v>0</v>
      </c>
      <c r="N26" s="100"/>
      <c r="O26" s="87">
        <f>M26-N26</f>
        <v>0</v>
      </c>
      <c r="P26" s="88">
        <v>1</v>
      </c>
      <c r="Q26" s="87">
        <f t="shared" si="5"/>
        <v>0</v>
      </c>
      <c r="R26" s="89">
        <v>0.5</v>
      </c>
      <c r="S26" s="87">
        <f t="shared" si="7"/>
        <v>0</v>
      </c>
      <c r="T26" s="87">
        <f t="shared" si="8"/>
        <v>0</v>
      </c>
      <c r="U26" s="84"/>
      <c r="W26" s="43" t="s">
        <v>6</v>
      </c>
    </row>
    <row r="27" spans="1:23" x14ac:dyDescent="0.2">
      <c r="A27" s="254"/>
      <c r="B27" s="256"/>
      <c r="C27" s="82"/>
      <c r="D27" s="83"/>
      <c r="E27" s="83"/>
      <c r="F27" s="83"/>
      <c r="G27" s="83"/>
      <c r="H27" s="121"/>
      <c r="I27" s="84"/>
      <c r="J27" s="84"/>
      <c r="K27" s="85"/>
      <c r="L27" s="99"/>
      <c r="M27" s="87">
        <f>J27*K27*(1+L27)</f>
        <v>0</v>
      </c>
      <c r="N27" s="100"/>
      <c r="O27" s="87">
        <f>M27-N27</f>
        <v>0</v>
      </c>
      <c r="P27" s="88">
        <v>1</v>
      </c>
      <c r="Q27" s="87">
        <f t="shared" si="5"/>
        <v>0</v>
      </c>
      <c r="R27" s="89">
        <v>0.5</v>
      </c>
      <c r="S27" s="87">
        <f t="shared" si="7"/>
        <v>0</v>
      </c>
      <c r="T27" s="87">
        <f t="shared" si="8"/>
        <v>0</v>
      </c>
      <c r="U27" s="84"/>
    </row>
    <row r="28" spans="1:23" x14ac:dyDescent="0.2">
      <c r="A28" s="254"/>
      <c r="B28" s="256"/>
      <c r="C28" s="82"/>
      <c r="D28" s="83"/>
      <c r="E28" s="83"/>
      <c r="F28" s="83"/>
      <c r="G28" s="83"/>
      <c r="H28" s="121"/>
      <c r="I28" s="84"/>
      <c r="J28" s="84"/>
      <c r="K28" s="85"/>
      <c r="L28" s="99"/>
      <c r="M28" s="87">
        <f>J28*K28*(1+L28)</f>
        <v>0</v>
      </c>
      <c r="N28" s="100"/>
      <c r="O28" s="87">
        <f>M28-N28</f>
        <v>0</v>
      </c>
      <c r="P28" s="88">
        <v>1</v>
      </c>
      <c r="Q28" s="87">
        <f t="shared" si="5"/>
        <v>0</v>
      </c>
      <c r="R28" s="89">
        <v>0.5</v>
      </c>
      <c r="S28" s="87">
        <f t="shared" si="7"/>
        <v>0</v>
      </c>
      <c r="T28" s="87">
        <f t="shared" si="8"/>
        <v>0</v>
      </c>
      <c r="U28" s="84"/>
    </row>
    <row r="29" spans="1:23" x14ac:dyDescent="0.2">
      <c r="A29" s="254"/>
      <c r="B29" s="257"/>
      <c r="C29" s="90"/>
      <c r="D29" s="91"/>
      <c r="E29" s="91"/>
      <c r="F29" s="91"/>
      <c r="G29" s="91"/>
      <c r="H29" s="91"/>
      <c r="I29" s="91"/>
      <c r="J29" s="91"/>
      <c r="K29" s="92" t="s">
        <v>81</v>
      </c>
      <c r="L29" s="99"/>
      <c r="M29" s="94">
        <f>SUM(M19:M28)</f>
        <v>0</v>
      </c>
      <c r="N29" s="100"/>
      <c r="O29" s="94">
        <f t="shared" ref="O29:T29" si="13">SUM(O19:O28)</f>
        <v>0</v>
      </c>
      <c r="P29" s="93"/>
      <c r="Q29" s="94">
        <f t="shared" si="13"/>
        <v>0</v>
      </c>
      <c r="R29" s="93"/>
      <c r="S29" s="94">
        <f t="shared" si="13"/>
        <v>0</v>
      </c>
      <c r="T29" s="94">
        <f t="shared" si="13"/>
        <v>0</v>
      </c>
      <c r="U29" s="93"/>
    </row>
    <row r="30" spans="1:23" x14ac:dyDescent="0.2">
      <c r="A30" s="254"/>
      <c r="B30" s="255" t="s">
        <v>20</v>
      </c>
      <c r="C30" s="82"/>
      <c r="D30" s="83"/>
      <c r="E30" s="83"/>
      <c r="F30" s="83"/>
      <c r="G30" s="83"/>
      <c r="H30" s="121"/>
      <c r="I30" s="84"/>
      <c r="J30" s="84"/>
      <c r="K30" s="85"/>
      <c r="L30" s="99"/>
      <c r="M30" s="87">
        <f t="shared" ref="M30:M39" si="14">J30*K30*(1+L30)</f>
        <v>0</v>
      </c>
      <c r="N30" s="100"/>
      <c r="O30" s="87">
        <f t="shared" ref="O30:O39" si="15">M30-N30</f>
        <v>0</v>
      </c>
      <c r="P30" s="88">
        <v>1</v>
      </c>
      <c r="Q30" s="87">
        <f t="shared" si="5"/>
        <v>0</v>
      </c>
      <c r="R30" s="89">
        <v>0.5</v>
      </c>
      <c r="S30" s="87">
        <f t="shared" ref="S30:S39" si="16">(Q30*R30)</f>
        <v>0</v>
      </c>
      <c r="T30" s="87">
        <f t="shared" ref="T30:T39" si="17">M30-S30</f>
        <v>0</v>
      </c>
      <c r="U30" s="84"/>
    </row>
    <row r="31" spans="1:23" x14ac:dyDescent="0.2">
      <c r="A31" s="254"/>
      <c r="B31" s="256"/>
      <c r="C31" s="82"/>
      <c r="D31" s="83"/>
      <c r="E31" s="83"/>
      <c r="F31" s="83"/>
      <c r="G31" s="83"/>
      <c r="H31" s="121"/>
      <c r="I31" s="84"/>
      <c r="J31" s="84"/>
      <c r="K31" s="85"/>
      <c r="L31" s="99"/>
      <c r="M31" s="87">
        <f t="shared" si="14"/>
        <v>0</v>
      </c>
      <c r="N31" s="100"/>
      <c r="O31" s="87">
        <f t="shared" si="15"/>
        <v>0</v>
      </c>
      <c r="P31" s="88">
        <v>1</v>
      </c>
      <c r="Q31" s="87">
        <f t="shared" si="5"/>
        <v>0</v>
      </c>
      <c r="R31" s="89">
        <v>0.5</v>
      </c>
      <c r="S31" s="87">
        <f t="shared" ref="S31:S35" si="18">(Q31*R31)</f>
        <v>0</v>
      </c>
      <c r="T31" s="87">
        <f t="shared" ref="T31:T35" si="19">M31-S31</f>
        <v>0</v>
      </c>
      <c r="U31" s="84"/>
    </row>
    <row r="32" spans="1:23" x14ac:dyDescent="0.2">
      <c r="A32" s="254"/>
      <c r="B32" s="256"/>
      <c r="C32" s="82"/>
      <c r="D32" s="83"/>
      <c r="E32" s="83"/>
      <c r="F32" s="83"/>
      <c r="G32" s="83"/>
      <c r="H32" s="121"/>
      <c r="I32" s="84"/>
      <c r="J32" s="84"/>
      <c r="K32" s="85"/>
      <c r="L32" s="99"/>
      <c r="M32" s="87">
        <f t="shared" si="14"/>
        <v>0</v>
      </c>
      <c r="N32" s="100"/>
      <c r="O32" s="87">
        <f t="shared" si="15"/>
        <v>0</v>
      </c>
      <c r="P32" s="88">
        <v>1</v>
      </c>
      <c r="Q32" s="87">
        <f t="shared" si="5"/>
        <v>0</v>
      </c>
      <c r="R32" s="89">
        <v>0.5</v>
      </c>
      <c r="S32" s="87">
        <f t="shared" si="18"/>
        <v>0</v>
      </c>
      <c r="T32" s="87">
        <f t="shared" si="19"/>
        <v>0</v>
      </c>
      <c r="U32" s="84"/>
    </row>
    <row r="33" spans="1:21" x14ac:dyDescent="0.2">
      <c r="A33" s="254"/>
      <c r="B33" s="256"/>
      <c r="C33" s="82"/>
      <c r="D33" s="83"/>
      <c r="E33" s="83"/>
      <c r="F33" s="83"/>
      <c r="G33" s="83"/>
      <c r="H33" s="121"/>
      <c r="I33" s="84"/>
      <c r="J33" s="84"/>
      <c r="K33" s="85"/>
      <c r="L33" s="99"/>
      <c r="M33" s="87">
        <f t="shared" si="14"/>
        <v>0</v>
      </c>
      <c r="N33" s="100"/>
      <c r="O33" s="87">
        <f t="shared" si="15"/>
        <v>0</v>
      </c>
      <c r="P33" s="88">
        <v>1</v>
      </c>
      <c r="Q33" s="87">
        <f t="shared" si="5"/>
        <v>0</v>
      </c>
      <c r="R33" s="89">
        <v>0.5</v>
      </c>
      <c r="S33" s="87">
        <f t="shared" si="18"/>
        <v>0</v>
      </c>
      <c r="T33" s="87">
        <f t="shared" si="19"/>
        <v>0</v>
      </c>
      <c r="U33" s="84"/>
    </row>
    <row r="34" spans="1:21" x14ac:dyDescent="0.2">
      <c r="A34" s="254"/>
      <c r="B34" s="256"/>
      <c r="C34" s="82"/>
      <c r="D34" s="83"/>
      <c r="E34" s="83"/>
      <c r="F34" s="83"/>
      <c r="G34" s="83"/>
      <c r="H34" s="121"/>
      <c r="I34" s="84"/>
      <c r="J34" s="84"/>
      <c r="K34" s="85"/>
      <c r="L34" s="99"/>
      <c r="M34" s="87">
        <f t="shared" si="14"/>
        <v>0</v>
      </c>
      <c r="N34" s="100"/>
      <c r="O34" s="87">
        <f t="shared" si="15"/>
        <v>0</v>
      </c>
      <c r="P34" s="88">
        <v>1</v>
      </c>
      <c r="Q34" s="87">
        <f t="shared" si="5"/>
        <v>0</v>
      </c>
      <c r="R34" s="89">
        <v>0.5</v>
      </c>
      <c r="S34" s="87">
        <f t="shared" si="18"/>
        <v>0</v>
      </c>
      <c r="T34" s="87">
        <f t="shared" si="19"/>
        <v>0</v>
      </c>
      <c r="U34" s="84"/>
    </row>
    <row r="35" spans="1:21" x14ac:dyDescent="0.2">
      <c r="A35" s="254"/>
      <c r="B35" s="256"/>
      <c r="C35" s="82"/>
      <c r="D35" s="83"/>
      <c r="E35" s="83"/>
      <c r="F35" s="83"/>
      <c r="G35" s="83"/>
      <c r="H35" s="121"/>
      <c r="I35" s="84"/>
      <c r="J35" s="84"/>
      <c r="K35" s="85"/>
      <c r="L35" s="99"/>
      <c r="M35" s="87">
        <f t="shared" si="14"/>
        <v>0</v>
      </c>
      <c r="N35" s="100"/>
      <c r="O35" s="87">
        <f t="shared" si="15"/>
        <v>0</v>
      </c>
      <c r="P35" s="88">
        <v>1</v>
      </c>
      <c r="Q35" s="87">
        <f t="shared" si="5"/>
        <v>0</v>
      </c>
      <c r="R35" s="89">
        <v>0.5</v>
      </c>
      <c r="S35" s="87">
        <f t="shared" si="18"/>
        <v>0</v>
      </c>
      <c r="T35" s="87">
        <f t="shared" si="19"/>
        <v>0</v>
      </c>
      <c r="U35" s="84"/>
    </row>
    <row r="36" spans="1:21" x14ac:dyDescent="0.2">
      <c r="A36" s="254"/>
      <c r="B36" s="256"/>
      <c r="C36" s="82"/>
      <c r="D36" s="95"/>
      <c r="E36" s="95"/>
      <c r="F36" s="95"/>
      <c r="G36" s="95"/>
      <c r="H36" s="121"/>
      <c r="I36" s="84"/>
      <c r="J36" s="84"/>
      <c r="K36" s="85"/>
      <c r="L36" s="99"/>
      <c r="M36" s="87">
        <f t="shared" si="14"/>
        <v>0</v>
      </c>
      <c r="N36" s="100"/>
      <c r="O36" s="87">
        <f t="shared" si="15"/>
        <v>0</v>
      </c>
      <c r="P36" s="88">
        <v>1</v>
      </c>
      <c r="Q36" s="87">
        <f t="shared" si="5"/>
        <v>0</v>
      </c>
      <c r="R36" s="89">
        <v>0.5</v>
      </c>
      <c r="S36" s="87">
        <f t="shared" si="16"/>
        <v>0</v>
      </c>
      <c r="T36" s="87">
        <f t="shared" si="17"/>
        <v>0</v>
      </c>
      <c r="U36" s="84"/>
    </row>
    <row r="37" spans="1:21" x14ac:dyDescent="0.2">
      <c r="A37" s="254"/>
      <c r="B37" s="256"/>
      <c r="C37" s="82"/>
      <c r="D37" s="83"/>
      <c r="E37" s="83"/>
      <c r="F37" s="83"/>
      <c r="G37" s="83"/>
      <c r="H37" s="121"/>
      <c r="I37" s="84"/>
      <c r="J37" s="84"/>
      <c r="K37" s="85"/>
      <c r="L37" s="99"/>
      <c r="M37" s="87">
        <f t="shared" si="14"/>
        <v>0</v>
      </c>
      <c r="N37" s="100"/>
      <c r="O37" s="87">
        <f t="shared" si="15"/>
        <v>0</v>
      </c>
      <c r="P37" s="88">
        <v>1</v>
      </c>
      <c r="Q37" s="87">
        <f t="shared" si="5"/>
        <v>0</v>
      </c>
      <c r="R37" s="89">
        <v>0.5</v>
      </c>
      <c r="S37" s="87">
        <f t="shared" si="16"/>
        <v>0</v>
      </c>
      <c r="T37" s="87">
        <f t="shared" si="17"/>
        <v>0</v>
      </c>
      <c r="U37" s="84"/>
    </row>
    <row r="38" spans="1:21" x14ac:dyDescent="0.2">
      <c r="A38" s="254"/>
      <c r="B38" s="256"/>
      <c r="C38" s="82"/>
      <c r="D38" s="83"/>
      <c r="E38" s="83"/>
      <c r="F38" s="83"/>
      <c r="G38" s="83"/>
      <c r="H38" s="121"/>
      <c r="I38" s="84"/>
      <c r="J38" s="84"/>
      <c r="K38" s="85"/>
      <c r="L38" s="99"/>
      <c r="M38" s="87">
        <f t="shared" si="14"/>
        <v>0</v>
      </c>
      <c r="N38" s="100"/>
      <c r="O38" s="87">
        <f t="shared" si="15"/>
        <v>0</v>
      </c>
      <c r="P38" s="88">
        <v>1</v>
      </c>
      <c r="Q38" s="87">
        <f t="shared" si="5"/>
        <v>0</v>
      </c>
      <c r="R38" s="89">
        <v>0.5</v>
      </c>
      <c r="S38" s="87">
        <f t="shared" si="16"/>
        <v>0</v>
      </c>
      <c r="T38" s="87">
        <f t="shared" si="17"/>
        <v>0</v>
      </c>
      <c r="U38" s="84"/>
    </row>
    <row r="39" spans="1:21" x14ac:dyDescent="0.2">
      <c r="A39" s="254"/>
      <c r="B39" s="256"/>
      <c r="C39" s="82"/>
      <c r="D39" s="83"/>
      <c r="E39" s="83"/>
      <c r="F39" s="83"/>
      <c r="G39" s="83"/>
      <c r="H39" s="121"/>
      <c r="I39" s="84"/>
      <c r="J39" s="84"/>
      <c r="K39" s="85"/>
      <c r="L39" s="99"/>
      <c r="M39" s="87">
        <f t="shared" si="14"/>
        <v>0</v>
      </c>
      <c r="N39" s="100"/>
      <c r="O39" s="87">
        <f t="shared" si="15"/>
        <v>0</v>
      </c>
      <c r="P39" s="88">
        <v>1</v>
      </c>
      <c r="Q39" s="87">
        <f t="shared" si="5"/>
        <v>0</v>
      </c>
      <c r="R39" s="89">
        <v>0.5</v>
      </c>
      <c r="S39" s="87">
        <f t="shared" si="16"/>
        <v>0</v>
      </c>
      <c r="T39" s="87">
        <f t="shared" si="17"/>
        <v>0</v>
      </c>
      <c r="U39" s="84"/>
    </row>
    <row r="40" spans="1:21" x14ac:dyDescent="0.2">
      <c r="A40" s="254"/>
      <c r="B40" s="257"/>
      <c r="C40" s="90"/>
      <c r="D40" s="91"/>
      <c r="E40" s="91"/>
      <c r="F40" s="91"/>
      <c r="G40" s="91"/>
      <c r="H40" s="91"/>
      <c r="I40" s="91"/>
      <c r="J40" s="91"/>
      <c r="K40" s="92" t="s">
        <v>81</v>
      </c>
      <c r="L40" s="93"/>
      <c r="M40" s="94">
        <f>SUM(M30:M39)</f>
        <v>0</v>
      </c>
      <c r="N40" s="93"/>
      <c r="O40" s="94">
        <f t="shared" ref="O40:T40" si="20">SUM(O30:O39)</f>
        <v>0</v>
      </c>
      <c r="P40" s="93"/>
      <c r="Q40" s="94">
        <f t="shared" si="20"/>
        <v>0</v>
      </c>
      <c r="R40" s="93"/>
      <c r="S40" s="94">
        <f t="shared" si="20"/>
        <v>0</v>
      </c>
      <c r="T40" s="94">
        <f t="shared" si="20"/>
        <v>0</v>
      </c>
      <c r="U40" s="93"/>
    </row>
    <row r="41" spans="1:21" ht="18" customHeight="1" x14ac:dyDescent="0.2">
      <c r="A41" s="254"/>
      <c r="C41" s="96"/>
      <c r="D41" s="97"/>
      <c r="E41" s="97"/>
      <c r="F41" s="97"/>
      <c r="G41" s="97"/>
      <c r="H41" s="97"/>
      <c r="I41" s="97"/>
      <c r="J41" s="97"/>
      <c r="K41" s="98" t="s">
        <v>146</v>
      </c>
      <c r="L41" s="93"/>
      <c r="M41" s="94">
        <f>M40+M29+M18</f>
        <v>0</v>
      </c>
      <c r="N41" s="93"/>
      <c r="O41" s="94">
        <f t="shared" ref="O41:T41" si="21">O40+O29+O18</f>
        <v>0</v>
      </c>
      <c r="P41" s="93"/>
      <c r="Q41" s="94">
        <f t="shared" si="21"/>
        <v>0</v>
      </c>
      <c r="R41" s="93"/>
      <c r="S41" s="94">
        <f t="shared" si="21"/>
        <v>0</v>
      </c>
      <c r="T41" s="94">
        <f t="shared" si="21"/>
        <v>0</v>
      </c>
      <c r="U41" s="93"/>
    </row>
    <row r="42" spans="1:21" x14ac:dyDescent="0.2">
      <c r="B42" s="69"/>
      <c r="D42" s="221"/>
    </row>
    <row r="43" spans="1:21" x14ac:dyDescent="0.2">
      <c r="B43" s="69"/>
      <c r="D43" s="221"/>
    </row>
    <row r="44" spans="1:21" x14ac:dyDescent="0.2">
      <c r="B44" s="69"/>
      <c r="D44" s="221"/>
    </row>
    <row r="45" spans="1:21" x14ac:dyDescent="0.2">
      <c r="C45" s="224" t="s">
        <v>209</v>
      </c>
      <c r="D45" s="223"/>
      <c r="E45" s="224" t="s">
        <v>210</v>
      </c>
      <c r="F45" s="225"/>
    </row>
    <row r="46" spans="1:21" x14ac:dyDescent="0.2">
      <c r="D46" s="221"/>
    </row>
    <row r="47" spans="1:21" x14ac:dyDescent="0.2">
      <c r="D47" s="221"/>
    </row>
    <row r="48" spans="1:21" x14ac:dyDescent="0.2">
      <c r="D48" s="221"/>
      <c r="E48" s="224" t="s">
        <v>211</v>
      </c>
      <c r="F48" s="226"/>
      <c r="G48" s="226"/>
    </row>
    <row r="49" spans="4:10" x14ac:dyDescent="0.2">
      <c r="D49" s="221"/>
    </row>
    <row r="50" spans="4:10" x14ac:dyDescent="0.2">
      <c r="D50" s="221"/>
      <c r="I50" s="43" t="s">
        <v>212</v>
      </c>
      <c r="J50" s="43" t="s">
        <v>39</v>
      </c>
    </row>
    <row r="51" spans="4:10" x14ac:dyDescent="0.2">
      <c r="D51" s="221"/>
      <c r="E51" s="224" t="s">
        <v>213</v>
      </c>
      <c r="F51" s="226"/>
      <c r="G51" s="226"/>
    </row>
  </sheetData>
  <mergeCells count="8">
    <mergeCell ref="C2:K2"/>
    <mergeCell ref="C3:K3"/>
    <mergeCell ref="C4:K4"/>
    <mergeCell ref="K6:U6"/>
    <mergeCell ref="A8:A41"/>
    <mergeCell ref="B8:B18"/>
    <mergeCell ref="B19:B29"/>
    <mergeCell ref="B30:B40"/>
  </mergeCells>
  <dataValidations count="2">
    <dataValidation type="list" allowBlank="1" showInputMessage="1" showErrorMessage="1" sqref="C41" xr:uid="{00000000-0002-0000-0300-000000000000}">
      <formula1>strosek</formula1>
    </dataValidation>
    <dataValidation type="list" allowBlank="1" showInputMessage="1" showErrorMessage="1" sqref="L28:L29 L39" xr:uid="{00000000-0002-0000-0300-000001000000}">
      <formula1>$B$5:$B$8</formula1>
    </dataValidation>
  </dataValidations>
  <pageMargins left="0.19685039370078741" right="0.19685039370078741" top="0.19685039370078741" bottom="0.19685039370078741" header="0.19685039370078741" footer="0.19685039370078741"/>
  <pageSetup paperSize="9"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6000000}">
          <x14:formula1>
            <xm:f>RM!$B$11:$B$12</xm:f>
          </x14:formula1>
          <xm:sqref>C19:C28 C8:C17 C30:C39</xm:sqref>
        </x14:dataValidation>
        <x14:dataValidation type="list" allowBlank="1" showInputMessage="1" showErrorMessage="1" xr:uid="{00000000-0002-0000-0300-000007000000}">
          <x14:formula1>
            <xm:f>RM!$B$4:$B$7</xm:f>
          </x14:formula1>
          <xm:sqref>L8:L17 L19:L27 L30:L38</xm:sqref>
        </x14:dataValidation>
        <x14:dataValidation type="list" allowBlank="1" showInputMessage="1" showErrorMessage="1" xr:uid="{00000000-0002-0000-0300-000008000000}">
          <x14:formula1>
            <xm:f>RM!$B$8:$B$9</xm:f>
          </x14:formula1>
          <xm:sqref>P19:P28 P8:P17 P30:P39</xm:sqref>
        </x14:dataValidation>
        <x14:dataValidation type="list" allowBlank="1" showInputMessage="1" showErrorMessage="1" xr:uid="{00000000-0002-0000-0300-000009000000}">
          <x14:formula1>
            <xm:f>RM!$B$1:$B$3</xm:f>
          </x14:formula1>
          <xm:sqref>R8:R17 R19:R28 R30:R39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6"/>
  <sheetViews>
    <sheetView topLeftCell="A4" workbookViewId="0">
      <selection activeCell="C8" sqref="C8"/>
    </sheetView>
  </sheetViews>
  <sheetFormatPr defaultColWidth="8.85546875" defaultRowHeight="12.75" x14ac:dyDescent="0.2"/>
  <cols>
    <col min="1" max="1" width="8.85546875" style="69"/>
    <col min="2" max="2" width="14.140625" style="43" bestFit="1" customWidth="1"/>
    <col min="3" max="3" width="36.14062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111</v>
      </c>
    </row>
    <row r="2" spans="1:23" x14ac:dyDescent="0.2">
      <c r="A2" s="135" t="s">
        <v>16</v>
      </c>
      <c r="B2" s="71"/>
      <c r="C2" s="249"/>
      <c r="D2" s="249"/>
      <c r="E2" s="249"/>
      <c r="F2" s="249"/>
      <c r="G2" s="249"/>
      <c r="H2" s="249"/>
      <c r="I2" s="249"/>
      <c r="J2" s="249"/>
      <c r="K2" s="250"/>
    </row>
    <row r="3" spans="1:23" x14ac:dyDescent="0.2">
      <c r="A3" s="136" t="s">
        <v>17</v>
      </c>
      <c r="B3" s="72"/>
      <c r="C3" s="251"/>
      <c r="D3" s="252"/>
      <c r="E3" s="252"/>
      <c r="F3" s="252"/>
      <c r="G3" s="252"/>
      <c r="H3" s="252"/>
      <c r="I3" s="252"/>
      <c r="J3" s="252"/>
      <c r="K3" s="253"/>
    </row>
    <row r="4" spans="1:23" ht="13.5" thickBot="1" x14ac:dyDescent="0.25">
      <c r="A4" s="137" t="s">
        <v>38</v>
      </c>
      <c r="B4" s="73"/>
      <c r="C4" s="245" t="s">
        <v>39</v>
      </c>
      <c r="D4" s="245"/>
      <c r="E4" s="245"/>
      <c r="F4" s="245"/>
      <c r="G4" s="245"/>
      <c r="H4" s="245"/>
      <c r="I4" s="245"/>
      <c r="J4" s="245"/>
      <c r="K4" s="246"/>
    </row>
    <row r="6" spans="1:23" ht="26.45" customHeight="1" x14ac:dyDescent="0.2">
      <c r="A6" s="74" t="s">
        <v>109</v>
      </c>
      <c r="B6" s="75"/>
      <c r="C6" s="75"/>
      <c r="D6" s="75"/>
      <c r="E6" s="75"/>
      <c r="F6" s="75"/>
      <c r="G6" s="75"/>
      <c r="H6" s="75"/>
      <c r="I6" s="75"/>
      <c r="J6" s="76"/>
      <c r="K6" s="247" t="s">
        <v>21</v>
      </c>
      <c r="L6" s="247"/>
      <c r="M6" s="247"/>
      <c r="N6" s="247"/>
      <c r="O6" s="247"/>
      <c r="P6" s="247"/>
      <c r="Q6" s="247"/>
      <c r="R6" s="247"/>
      <c r="S6" s="247"/>
      <c r="T6" s="247"/>
      <c r="U6" s="248"/>
    </row>
    <row r="7" spans="1:23" s="151" customFormat="1" ht="51" x14ac:dyDescent="0.2">
      <c r="A7" s="77" t="s">
        <v>14</v>
      </c>
      <c r="B7" s="78" t="s">
        <v>15</v>
      </c>
      <c r="C7" s="149" t="s">
        <v>41</v>
      </c>
      <c r="D7" s="78" t="s">
        <v>22</v>
      </c>
      <c r="E7" s="78" t="s">
        <v>23</v>
      </c>
      <c r="F7" s="78" t="s">
        <v>24</v>
      </c>
      <c r="G7" s="78" t="s">
        <v>26</v>
      </c>
      <c r="H7" s="138" t="s">
        <v>139</v>
      </c>
      <c r="I7" s="149" t="s">
        <v>27</v>
      </c>
      <c r="J7" s="149" t="s">
        <v>28</v>
      </c>
      <c r="K7" s="78" t="s">
        <v>29</v>
      </c>
      <c r="L7" s="78" t="s">
        <v>8</v>
      </c>
      <c r="M7" s="79" t="s">
        <v>30</v>
      </c>
      <c r="N7" s="79" t="s">
        <v>31</v>
      </c>
      <c r="O7" s="79" t="s">
        <v>25</v>
      </c>
      <c r="P7" s="79" t="s">
        <v>33</v>
      </c>
      <c r="Q7" s="79" t="s">
        <v>10</v>
      </c>
      <c r="R7" s="80" t="s">
        <v>34</v>
      </c>
      <c r="S7" s="79" t="s">
        <v>150</v>
      </c>
      <c r="T7" s="79" t="s">
        <v>32</v>
      </c>
      <c r="U7" s="150" t="s">
        <v>40</v>
      </c>
    </row>
    <row r="8" spans="1:23" x14ac:dyDescent="0.2">
      <c r="A8" s="254" t="s">
        <v>51</v>
      </c>
      <c r="B8" s="254" t="s">
        <v>18</v>
      </c>
      <c r="C8" s="82"/>
      <c r="D8" s="83"/>
      <c r="E8" s="83"/>
      <c r="F8" s="83"/>
      <c r="G8" s="116"/>
      <c r="H8" s="116">
        <v>1</v>
      </c>
      <c r="I8" s="84"/>
      <c r="J8" s="84"/>
      <c r="K8" s="85"/>
      <c r="L8" s="86">
        <v>0.25</v>
      </c>
      <c r="M8" s="87">
        <f>J8*K8*(1+L8)</f>
        <v>0</v>
      </c>
      <c r="N8" s="87">
        <f>J8*K8*L8</f>
        <v>0</v>
      </c>
      <c r="O8" s="87">
        <f>M8-N8</f>
        <v>0</v>
      </c>
      <c r="P8" s="88">
        <v>1</v>
      </c>
      <c r="Q8" s="87">
        <f>P8*M8</f>
        <v>0</v>
      </c>
      <c r="R8" s="89">
        <v>0.5</v>
      </c>
      <c r="S8" s="87">
        <f>(Q8*R8)</f>
        <v>0</v>
      </c>
      <c r="T8" s="87">
        <f>M8-S8</f>
        <v>0</v>
      </c>
      <c r="U8" s="84"/>
    </row>
    <row r="9" spans="1:23" x14ac:dyDescent="0.2">
      <c r="A9" s="254"/>
      <c r="B9" s="254"/>
      <c r="C9" s="82"/>
      <c r="D9" s="83"/>
      <c r="E9" s="83"/>
      <c r="F9" s="83"/>
      <c r="G9" s="116"/>
      <c r="H9" s="116"/>
      <c r="I9" s="84"/>
      <c r="J9" s="84"/>
      <c r="K9" s="85"/>
      <c r="L9" s="86">
        <v>0.25</v>
      </c>
      <c r="M9" s="87">
        <f>J9*K9*(1+L9)</f>
        <v>0</v>
      </c>
      <c r="N9" s="87">
        <f>J9*K9*L9</f>
        <v>0</v>
      </c>
      <c r="O9" s="87">
        <f>M9-N9</f>
        <v>0</v>
      </c>
      <c r="P9" s="88">
        <v>1</v>
      </c>
      <c r="Q9" s="87">
        <f t="shared" ref="Q9:Q24" si="0">P9*M9</f>
        <v>0</v>
      </c>
      <c r="R9" s="89">
        <v>0.5</v>
      </c>
      <c r="S9" s="87">
        <f>(Q9*R9)</f>
        <v>0</v>
      </c>
      <c r="T9" s="87">
        <f>M9-S9</f>
        <v>0</v>
      </c>
      <c r="U9" s="84"/>
      <c r="W9" s="43" t="s">
        <v>1</v>
      </c>
    </row>
    <row r="10" spans="1:23" x14ac:dyDescent="0.2">
      <c r="A10" s="254"/>
      <c r="B10" s="254"/>
      <c r="C10" s="82"/>
      <c r="D10" s="83"/>
      <c r="E10" s="83"/>
      <c r="F10" s="83"/>
      <c r="G10" s="116"/>
      <c r="H10" s="116"/>
      <c r="I10" s="84"/>
      <c r="J10" s="84"/>
      <c r="K10" s="85"/>
      <c r="L10" s="86">
        <v>0.25</v>
      </c>
      <c r="M10" s="87">
        <f>J10*K10*(1+L10)</f>
        <v>0</v>
      </c>
      <c r="N10" s="87">
        <f>J10*K10*L10</f>
        <v>0</v>
      </c>
      <c r="O10" s="87">
        <f>M10-N10</f>
        <v>0</v>
      </c>
      <c r="P10" s="88">
        <v>1</v>
      </c>
      <c r="Q10" s="87">
        <f t="shared" si="0"/>
        <v>0</v>
      </c>
      <c r="R10" s="89">
        <v>0.5</v>
      </c>
      <c r="S10" s="87">
        <f>(Q10*R10)</f>
        <v>0</v>
      </c>
      <c r="T10" s="87">
        <f>M10-S10</f>
        <v>0</v>
      </c>
      <c r="U10" s="84"/>
      <c r="W10" s="43" t="s">
        <v>2</v>
      </c>
    </row>
    <row r="11" spans="1:23" x14ac:dyDescent="0.2">
      <c r="A11" s="254"/>
      <c r="B11" s="254"/>
      <c r="C11" s="82"/>
      <c r="D11" s="83"/>
      <c r="E11" s="83"/>
      <c r="F11" s="83"/>
      <c r="G11" s="116"/>
      <c r="H11" s="116"/>
      <c r="I11" s="84"/>
      <c r="J11" s="84"/>
      <c r="K11" s="85"/>
      <c r="L11" s="86">
        <v>0.25</v>
      </c>
      <c r="M11" s="87">
        <f>J11*K11*(1+L11)</f>
        <v>0</v>
      </c>
      <c r="N11" s="87">
        <f>J11*K11*L11</f>
        <v>0</v>
      </c>
      <c r="O11" s="87">
        <f>M11-N11</f>
        <v>0</v>
      </c>
      <c r="P11" s="88">
        <v>1</v>
      </c>
      <c r="Q11" s="87">
        <f t="shared" si="0"/>
        <v>0</v>
      </c>
      <c r="R11" s="89">
        <v>0.5</v>
      </c>
      <c r="S11" s="87">
        <f>(Q11*R11)</f>
        <v>0</v>
      </c>
      <c r="T11" s="87">
        <f>M11-S11</f>
        <v>0</v>
      </c>
      <c r="U11" s="84"/>
      <c r="W11" s="43" t="s">
        <v>0</v>
      </c>
    </row>
    <row r="12" spans="1:23" x14ac:dyDescent="0.2">
      <c r="A12" s="254"/>
      <c r="B12" s="254"/>
      <c r="C12" s="82"/>
      <c r="D12" s="83"/>
      <c r="E12" s="83"/>
      <c r="F12" s="83"/>
      <c r="G12" s="116"/>
      <c r="H12" s="116"/>
      <c r="I12" s="84"/>
      <c r="J12" s="84"/>
      <c r="K12" s="85"/>
      <c r="L12" s="86">
        <v>0.25</v>
      </c>
      <c r="M12" s="87">
        <f>J12*K12*(1+L12)</f>
        <v>0</v>
      </c>
      <c r="N12" s="87">
        <f>J12*K12*L12</f>
        <v>0</v>
      </c>
      <c r="O12" s="87">
        <f>M12-N12</f>
        <v>0</v>
      </c>
      <c r="P12" s="88">
        <v>1</v>
      </c>
      <c r="Q12" s="87">
        <f t="shared" si="0"/>
        <v>0</v>
      </c>
      <c r="R12" s="89">
        <v>0.5</v>
      </c>
      <c r="S12" s="87">
        <f>(Q12*R12)</f>
        <v>0</v>
      </c>
      <c r="T12" s="87">
        <f>M12-S12</f>
        <v>0</v>
      </c>
      <c r="U12" s="84"/>
      <c r="W12" s="43" t="s">
        <v>4</v>
      </c>
    </row>
    <row r="13" spans="1:23" x14ac:dyDescent="0.2">
      <c r="A13" s="254"/>
      <c r="B13" s="254"/>
      <c r="C13" s="90"/>
      <c r="D13" s="91"/>
      <c r="E13" s="91"/>
      <c r="F13" s="91"/>
      <c r="G13" s="91"/>
      <c r="H13" s="91"/>
      <c r="I13" s="91"/>
      <c r="J13" s="91"/>
      <c r="K13" s="92" t="s">
        <v>81</v>
      </c>
      <c r="L13" s="93"/>
      <c r="M13" s="94">
        <f>SUM(M8:M12)</f>
        <v>0</v>
      </c>
      <c r="N13" s="94">
        <f t="shared" ref="N13:T13" si="1">SUM(N8:N12)</f>
        <v>0</v>
      </c>
      <c r="O13" s="94">
        <f t="shared" si="1"/>
        <v>0</v>
      </c>
      <c r="P13" s="93"/>
      <c r="Q13" s="94">
        <f t="shared" si="1"/>
        <v>0</v>
      </c>
      <c r="R13" s="93"/>
      <c r="S13" s="94">
        <f t="shared" si="1"/>
        <v>0</v>
      </c>
      <c r="T13" s="94">
        <f t="shared" si="1"/>
        <v>0</v>
      </c>
      <c r="U13" s="93"/>
      <c r="W13" s="43" t="s">
        <v>3</v>
      </c>
    </row>
    <row r="14" spans="1:23" x14ac:dyDescent="0.2">
      <c r="A14" s="254"/>
      <c r="B14" s="255" t="s">
        <v>19</v>
      </c>
      <c r="C14" s="82"/>
      <c r="D14" s="83"/>
      <c r="E14" s="83"/>
      <c r="F14" s="83"/>
      <c r="G14" s="116"/>
      <c r="H14" s="116"/>
      <c r="I14" s="84"/>
      <c r="J14" s="84"/>
      <c r="K14" s="85"/>
      <c r="L14" s="86">
        <v>0.25</v>
      </c>
      <c r="M14" s="87">
        <f>J14*K14*(1+L14)</f>
        <v>0</v>
      </c>
      <c r="N14" s="87">
        <f>J14*K14*L14</f>
        <v>0</v>
      </c>
      <c r="O14" s="87">
        <f>M14-N14</f>
        <v>0</v>
      </c>
      <c r="P14" s="88">
        <v>1</v>
      </c>
      <c r="Q14" s="87">
        <f t="shared" si="0"/>
        <v>0</v>
      </c>
      <c r="R14" s="89">
        <v>0.5</v>
      </c>
      <c r="S14" s="87">
        <f>(Q14*R14)</f>
        <v>0</v>
      </c>
      <c r="T14" s="87">
        <f>M14-S14</f>
        <v>0</v>
      </c>
      <c r="U14" s="84"/>
      <c r="W14" s="43" t="s">
        <v>5</v>
      </c>
    </row>
    <row r="15" spans="1:23" x14ac:dyDescent="0.2">
      <c r="A15" s="254"/>
      <c r="B15" s="256"/>
      <c r="C15" s="82"/>
      <c r="D15" s="83"/>
      <c r="E15" s="83"/>
      <c r="F15" s="83"/>
      <c r="G15" s="116"/>
      <c r="H15" s="116"/>
      <c r="I15" s="84"/>
      <c r="J15" s="84"/>
      <c r="K15" s="85"/>
      <c r="L15" s="86">
        <v>0.25</v>
      </c>
      <c r="M15" s="87">
        <f>J15*K15*(1+L15)</f>
        <v>0</v>
      </c>
      <c r="N15" s="87">
        <f>J15*K15*L15</f>
        <v>0</v>
      </c>
      <c r="O15" s="87">
        <f>M15-N15</f>
        <v>0</v>
      </c>
      <c r="P15" s="88">
        <v>1</v>
      </c>
      <c r="Q15" s="87">
        <f t="shared" si="0"/>
        <v>0</v>
      </c>
      <c r="R15" s="89">
        <v>0.5</v>
      </c>
      <c r="S15" s="87">
        <f>(Q15*R15)</f>
        <v>0</v>
      </c>
      <c r="T15" s="87">
        <f>M15-S15</f>
        <v>0</v>
      </c>
      <c r="U15" s="84"/>
      <c r="W15" s="43" t="s">
        <v>7</v>
      </c>
    </row>
    <row r="16" spans="1:23" x14ac:dyDescent="0.2">
      <c r="A16" s="254"/>
      <c r="B16" s="256"/>
      <c r="C16" s="82"/>
      <c r="D16" s="83"/>
      <c r="E16" s="83"/>
      <c r="F16" s="83"/>
      <c r="G16" s="116"/>
      <c r="H16" s="116"/>
      <c r="I16" s="84"/>
      <c r="J16" s="84"/>
      <c r="K16" s="85"/>
      <c r="L16" s="86">
        <v>0.25</v>
      </c>
      <c r="M16" s="87">
        <f>J16*K16*(1+L16)</f>
        <v>0</v>
      </c>
      <c r="N16" s="87">
        <f>J16*K16*L16</f>
        <v>0</v>
      </c>
      <c r="O16" s="87">
        <f>M16-N16</f>
        <v>0</v>
      </c>
      <c r="P16" s="88">
        <v>1</v>
      </c>
      <c r="Q16" s="87">
        <f t="shared" si="0"/>
        <v>0</v>
      </c>
      <c r="R16" s="89">
        <v>0.5</v>
      </c>
      <c r="S16" s="87">
        <f>(Q16*R16)</f>
        <v>0</v>
      </c>
      <c r="T16" s="87">
        <f>M16-S16</f>
        <v>0</v>
      </c>
      <c r="U16" s="84"/>
      <c r="W16" s="43" t="s">
        <v>6</v>
      </c>
    </row>
    <row r="17" spans="1:21" x14ac:dyDescent="0.2">
      <c r="A17" s="254"/>
      <c r="B17" s="256"/>
      <c r="C17" s="82"/>
      <c r="D17" s="83"/>
      <c r="E17" s="83"/>
      <c r="F17" s="83"/>
      <c r="G17" s="116"/>
      <c r="H17" s="116"/>
      <c r="I17" s="84"/>
      <c r="J17" s="84"/>
      <c r="K17" s="85"/>
      <c r="L17" s="86">
        <v>0.25</v>
      </c>
      <c r="M17" s="87">
        <f>J17*K17*(1+L17)</f>
        <v>0</v>
      </c>
      <c r="N17" s="87">
        <f>J17*K17*L17</f>
        <v>0</v>
      </c>
      <c r="O17" s="87">
        <f>M17-N17</f>
        <v>0</v>
      </c>
      <c r="P17" s="88">
        <v>1</v>
      </c>
      <c r="Q17" s="87">
        <f t="shared" si="0"/>
        <v>0</v>
      </c>
      <c r="R17" s="89">
        <v>0.5</v>
      </c>
      <c r="S17" s="87">
        <f>(Q17*R17)</f>
        <v>0</v>
      </c>
      <c r="T17" s="87">
        <f>M17-S17</f>
        <v>0</v>
      </c>
      <c r="U17" s="84"/>
    </row>
    <row r="18" spans="1:21" x14ac:dyDescent="0.2">
      <c r="A18" s="254"/>
      <c r="B18" s="256"/>
      <c r="C18" s="82"/>
      <c r="D18" s="83"/>
      <c r="E18" s="83"/>
      <c r="F18" s="83"/>
      <c r="G18" s="116"/>
      <c r="H18" s="116"/>
      <c r="I18" s="84"/>
      <c r="J18" s="84"/>
      <c r="K18" s="85"/>
      <c r="L18" s="86">
        <v>0.25</v>
      </c>
      <c r="M18" s="87">
        <f>J18*K18*(1+L18)</f>
        <v>0</v>
      </c>
      <c r="N18" s="87">
        <f>J18*K18*L18</f>
        <v>0</v>
      </c>
      <c r="O18" s="87">
        <f>M18-N18</f>
        <v>0</v>
      </c>
      <c r="P18" s="88">
        <v>1</v>
      </c>
      <c r="Q18" s="87">
        <f t="shared" si="0"/>
        <v>0</v>
      </c>
      <c r="R18" s="89">
        <v>0.5</v>
      </c>
      <c r="S18" s="87">
        <f>(Q18*R18)</f>
        <v>0</v>
      </c>
      <c r="T18" s="87">
        <f>M18-S18</f>
        <v>0</v>
      </c>
      <c r="U18" s="84"/>
    </row>
    <row r="19" spans="1:21" x14ac:dyDescent="0.2">
      <c r="A19" s="254"/>
      <c r="B19" s="257"/>
      <c r="C19" s="90"/>
      <c r="D19" s="91"/>
      <c r="E19" s="91"/>
      <c r="F19" s="91"/>
      <c r="G19" s="91"/>
      <c r="H19" s="91"/>
      <c r="I19" s="91"/>
      <c r="J19" s="91"/>
      <c r="K19" s="92" t="s">
        <v>81</v>
      </c>
      <c r="L19" s="93"/>
      <c r="M19" s="94">
        <f>SUM(M14:M18)</f>
        <v>0</v>
      </c>
      <c r="N19" s="94">
        <f t="shared" ref="N19:T19" si="2">SUM(N14:N18)</f>
        <v>0</v>
      </c>
      <c r="O19" s="94">
        <f t="shared" si="2"/>
        <v>0</v>
      </c>
      <c r="P19" s="93"/>
      <c r="Q19" s="94">
        <f t="shared" si="2"/>
        <v>0</v>
      </c>
      <c r="R19" s="93"/>
      <c r="S19" s="94">
        <f t="shared" si="2"/>
        <v>0</v>
      </c>
      <c r="T19" s="94">
        <f t="shared" si="2"/>
        <v>0</v>
      </c>
      <c r="U19" s="93"/>
    </row>
    <row r="20" spans="1:21" x14ac:dyDescent="0.2">
      <c r="A20" s="254"/>
      <c r="B20" s="255" t="s">
        <v>20</v>
      </c>
      <c r="C20" s="82"/>
      <c r="D20" s="83"/>
      <c r="E20" s="83"/>
      <c r="F20" s="83"/>
      <c r="G20" s="116"/>
      <c r="H20" s="116"/>
      <c r="I20" s="84"/>
      <c r="J20" s="84"/>
      <c r="K20" s="85"/>
      <c r="L20" s="86">
        <v>0.25</v>
      </c>
      <c r="M20" s="87">
        <f>J20*K20*(1+L20)</f>
        <v>0</v>
      </c>
      <c r="N20" s="87">
        <f>J20*K20*L20</f>
        <v>0</v>
      </c>
      <c r="O20" s="87">
        <f>M20-N20</f>
        <v>0</v>
      </c>
      <c r="P20" s="88">
        <v>1</v>
      </c>
      <c r="Q20" s="87">
        <f t="shared" si="0"/>
        <v>0</v>
      </c>
      <c r="R20" s="89">
        <v>0.5</v>
      </c>
      <c r="S20" s="87">
        <f>(Q20*R20)</f>
        <v>0</v>
      </c>
      <c r="T20" s="87">
        <f>M20-S20</f>
        <v>0</v>
      </c>
      <c r="U20" s="84"/>
    </row>
    <row r="21" spans="1:21" x14ac:dyDescent="0.2">
      <c r="A21" s="254"/>
      <c r="B21" s="256"/>
      <c r="C21" s="82"/>
      <c r="D21" s="95"/>
      <c r="E21" s="95"/>
      <c r="F21" s="95"/>
      <c r="G21" s="117"/>
      <c r="H21" s="116"/>
      <c r="I21" s="84"/>
      <c r="J21" s="84"/>
      <c r="K21" s="85"/>
      <c r="L21" s="86">
        <v>0.25</v>
      </c>
      <c r="M21" s="87">
        <f>J21*K21*(1+L21)</f>
        <v>0</v>
      </c>
      <c r="N21" s="87">
        <f>J21*K21*L21</f>
        <v>0</v>
      </c>
      <c r="O21" s="87">
        <f>M21-N21</f>
        <v>0</v>
      </c>
      <c r="P21" s="88">
        <v>1</v>
      </c>
      <c r="Q21" s="87">
        <f t="shared" si="0"/>
        <v>0</v>
      </c>
      <c r="R21" s="89">
        <v>0.5</v>
      </c>
      <c r="S21" s="87">
        <f>(Q21*R21)</f>
        <v>0</v>
      </c>
      <c r="T21" s="87">
        <f>M21-S21</f>
        <v>0</v>
      </c>
      <c r="U21" s="84"/>
    </row>
    <row r="22" spans="1:21" x14ac:dyDescent="0.2">
      <c r="A22" s="254"/>
      <c r="B22" s="256"/>
      <c r="C22" s="82"/>
      <c r="D22" s="83"/>
      <c r="E22" s="83"/>
      <c r="F22" s="83"/>
      <c r="G22" s="116"/>
      <c r="H22" s="116"/>
      <c r="I22" s="84"/>
      <c r="J22" s="84"/>
      <c r="K22" s="85"/>
      <c r="L22" s="86">
        <v>0.25</v>
      </c>
      <c r="M22" s="87">
        <f>J22*K22*(1+L22)</f>
        <v>0</v>
      </c>
      <c r="N22" s="87">
        <f>J22*K22*L22</f>
        <v>0</v>
      </c>
      <c r="O22" s="87">
        <f>M22-N22</f>
        <v>0</v>
      </c>
      <c r="P22" s="88">
        <v>1</v>
      </c>
      <c r="Q22" s="87">
        <f t="shared" si="0"/>
        <v>0</v>
      </c>
      <c r="R22" s="89">
        <v>0.5</v>
      </c>
      <c r="S22" s="87">
        <f>(Q22*R22)</f>
        <v>0</v>
      </c>
      <c r="T22" s="87">
        <f>M22-S22</f>
        <v>0</v>
      </c>
      <c r="U22" s="84"/>
    </row>
    <row r="23" spans="1:21" x14ac:dyDescent="0.2">
      <c r="A23" s="254"/>
      <c r="B23" s="256"/>
      <c r="C23" s="82"/>
      <c r="D23" s="83"/>
      <c r="E23" s="83"/>
      <c r="F23" s="83"/>
      <c r="G23" s="116"/>
      <c r="H23" s="116"/>
      <c r="I23" s="84"/>
      <c r="J23" s="84"/>
      <c r="K23" s="85"/>
      <c r="L23" s="86">
        <v>0.25</v>
      </c>
      <c r="M23" s="87">
        <f>J23*K23*(1+L23)</f>
        <v>0</v>
      </c>
      <c r="N23" s="87">
        <f>J23*K23*L23</f>
        <v>0</v>
      </c>
      <c r="O23" s="87">
        <f>M23-N23</f>
        <v>0</v>
      </c>
      <c r="P23" s="88">
        <v>1</v>
      </c>
      <c r="Q23" s="87">
        <f t="shared" si="0"/>
        <v>0</v>
      </c>
      <c r="R23" s="89">
        <v>0.5</v>
      </c>
      <c r="S23" s="87">
        <f>(Q23*R23)</f>
        <v>0</v>
      </c>
      <c r="T23" s="87">
        <f>M23-S23</f>
        <v>0</v>
      </c>
      <c r="U23" s="84"/>
    </row>
    <row r="24" spans="1:21" x14ac:dyDescent="0.2">
      <c r="A24" s="254"/>
      <c r="B24" s="256"/>
      <c r="C24" s="82"/>
      <c r="D24" s="83"/>
      <c r="E24" s="83"/>
      <c r="F24" s="83"/>
      <c r="G24" s="116"/>
      <c r="H24" s="116"/>
      <c r="I24" s="84"/>
      <c r="J24" s="84"/>
      <c r="K24" s="85"/>
      <c r="L24" s="86">
        <v>0.25</v>
      </c>
      <c r="M24" s="87">
        <f>J24*K24*(1+L24)</f>
        <v>0</v>
      </c>
      <c r="N24" s="87">
        <f>J24*K24*L24</f>
        <v>0</v>
      </c>
      <c r="O24" s="87">
        <f>M24-N24</f>
        <v>0</v>
      </c>
      <c r="P24" s="88">
        <v>1</v>
      </c>
      <c r="Q24" s="87">
        <f t="shared" si="0"/>
        <v>0</v>
      </c>
      <c r="R24" s="89">
        <v>0.5</v>
      </c>
      <c r="S24" s="87">
        <f>(Q24*R24)</f>
        <v>0</v>
      </c>
      <c r="T24" s="87">
        <f>M24-S24</f>
        <v>0</v>
      </c>
      <c r="U24" s="84"/>
    </row>
    <row r="25" spans="1:21" x14ac:dyDescent="0.2">
      <c r="A25" s="254"/>
      <c r="B25" s="257"/>
      <c r="C25" s="90"/>
      <c r="D25" s="91"/>
      <c r="E25" s="91"/>
      <c r="F25" s="91"/>
      <c r="G25" s="91"/>
      <c r="H25" s="91"/>
      <c r="I25" s="91"/>
      <c r="J25" s="91"/>
      <c r="K25" s="92" t="s">
        <v>81</v>
      </c>
      <c r="L25" s="93"/>
      <c r="M25" s="94">
        <f>SUM(M20:M24)</f>
        <v>0</v>
      </c>
      <c r="N25" s="94">
        <f t="shared" ref="N25:T25" si="3">SUM(N20:N24)</f>
        <v>0</v>
      </c>
      <c r="O25" s="94">
        <f t="shared" si="3"/>
        <v>0</v>
      </c>
      <c r="P25" s="93"/>
      <c r="Q25" s="94">
        <f t="shared" si="3"/>
        <v>0</v>
      </c>
      <c r="R25" s="93"/>
      <c r="S25" s="94">
        <f t="shared" si="3"/>
        <v>0</v>
      </c>
      <c r="T25" s="94">
        <f t="shared" si="3"/>
        <v>0</v>
      </c>
      <c r="U25" s="93"/>
    </row>
    <row r="26" spans="1:21" ht="18" customHeight="1" x14ac:dyDescent="0.2">
      <c r="A26" s="254"/>
      <c r="C26" s="96"/>
      <c r="D26" s="97"/>
      <c r="E26" s="97"/>
      <c r="F26" s="97"/>
      <c r="G26" s="97"/>
      <c r="H26" s="97"/>
      <c r="I26" s="97"/>
      <c r="J26" s="97"/>
      <c r="K26" s="98" t="s">
        <v>147</v>
      </c>
      <c r="L26" s="93"/>
      <c r="M26" s="94">
        <f>M25+M19+M13</f>
        <v>0</v>
      </c>
      <c r="N26" s="94">
        <f t="shared" ref="N26:T26" si="4">N25+N19+N13</f>
        <v>0</v>
      </c>
      <c r="O26" s="94">
        <f t="shared" si="4"/>
        <v>0</v>
      </c>
      <c r="P26" s="93"/>
      <c r="Q26" s="94">
        <f t="shared" si="4"/>
        <v>0</v>
      </c>
      <c r="R26" s="93"/>
      <c r="S26" s="94">
        <f t="shared" si="4"/>
        <v>0</v>
      </c>
      <c r="T26" s="94">
        <f t="shared" si="4"/>
        <v>0</v>
      </c>
      <c r="U26" s="93"/>
    </row>
    <row r="27" spans="1:21" x14ac:dyDescent="0.2">
      <c r="C27" s="221"/>
    </row>
    <row r="28" spans="1:21" x14ac:dyDescent="0.2">
      <c r="C28" s="221"/>
    </row>
    <row r="29" spans="1:21" x14ac:dyDescent="0.2">
      <c r="C29" s="221"/>
    </row>
    <row r="30" spans="1:21" x14ac:dyDescent="0.2">
      <c r="A30" s="43"/>
      <c r="B30" s="224" t="s">
        <v>209</v>
      </c>
      <c r="C30" s="223"/>
      <c r="D30" s="224" t="s">
        <v>210</v>
      </c>
      <c r="E30" s="225"/>
    </row>
    <row r="31" spans="1:21" x14ac:dyDescent="0.2">
      <c r="A31" s="43"/>
      <c r="C31" s="221"/>
    </row>
    <row r="32" spans="1:21" x14ac:dyDescent="0.2">
      <c r="A32" s="43"/>
      <c r="C32" s="221"/>
    </row>
    <row r="33" spans="1:9" x14ac:dyDescent="0.2">
      <c r="A33" s="43"/>
      <c r="C33" s="221"/>
      <c r="D33" s="224" t="s">
        <v>211</v>
      </c>
      <c r="E33" s="226"/>
      <c r="F33" s="226"/>
    </row>
    <row r="34" spans="1:9" x14ac:dyDescent="0.2">
      <c r="A34" s="43"/>
      <c r="C34" s="221"/>
    </row>
    <row r="35" spans="1:9" x14ac:dyDescent="0.2">
      <c r="A35" s="43"/>
      <c r="C35" s="221"/>
      <c r="H35" s="43" t="s">
        <v>212</v>
      </c>
      <c r="I35" s="43" t="s">
        <v>39</v>
      </c>
    </row>
    <row r="36" spans="1:9" x14ac:dyDescent="0.2">
      <c r="A36" s="43"/>
      <c r="C36" s="221"/>
      <c r="D36" s="224" t="s">
        <v>213</v>
      </c>
      <c r="E36" s="226"/>
      <c r="F36" s="226"/>
    </row>
  </sheetData>
  <mergeCells count="8">
    <mergeCell ref="C2:K2"/>
    <mergeCell ref="C3:K3"/>
    <mergeCell ref="C4:K4"/>
    <mergeCell ref="K6:U6"/>
    <mergeCell ref="A8:A26"/>
    <mergeCell ref="B8:B13"/>
    <mergeCell ref="B14:B19"/>
    <mergeCell ref="B20:B25"/>
  </mergeCells>
  <dataValidations count="1">
    <dataValidation type="list" allowBlank="1" showInputMessage="1" showErrorMessage="1" sqref="C26" xr:uid="{00000000-0002-0000-0400-000000000000}">
      <formula1>strosek</formula1>
    </dataValidation>
  </dataValidations>
  <pageMargins left="0.19685039370078741" right="0.19685039370078741" top="0.19685039370078741" bottom="0.19685039370078741" header="0.19685039370078741" footer="0.19685039370078741"/>
  <pageSetup paperSize="9" scale="45"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6000000}">
          <x14:formula1>
            <xm:f>RM!$B$8:$B$9</xm:f>
          </x14:formula1>
          <xm:sqref>P14:P18 P8:P12 P20:P24</xm:sqref>
        </x14:dataValidation>
        <x14:dataValidation type="list" allowBlank="1" showInputMessage="1" showErrorMessage="1" xr:uid="{00000000-0002-0000-0400-000007000000}">
          <x14:formula1>
            <xm:f>RM!$B$4:$B$7</xm:f>
          </x14:formula1>
          <xm:sqref>L14:L18 L8:L12 L20:L24</xm:sqref>
        </x14:dataValidation>
        <x14:dataValidation type="list" allowBlank="1" showInputMessage="1" showErrorMessage="1" xr:uid="{00000000-0002-0000-0400-000008000000}">
          <x14:formula1>
            <xm:f>RM!#REF!</xm:f>
          </x14:formula1>
          <xm:sqref>H8:H12 H14:H18 H20:H24</xm:sqref>
        </x14:dataValidation>
        <x14:dataValidation type="list" allowBlank="1" showInputMessage="1" showErrorMessage="1" xr:uid="{00000000-0002-0000-0400-000009000000}">
          <x14:formula1>
            <xm:f>RM!$B$48:$B$55</xm:f>
          </x14:formula1>
          <xm:sqref>C8:C12 C14:C18 C20:C24</xm:sqref>
        </x14:dataValidation>
        <x14:dataValidation type="list" allowBlank="1" showInputMessage="1" showErrorMessage="1" xr:uid="{00000000-0002-0000-0400-00000A000000}">
          <x14:formula1>
            <xm:f>RM!$B$1:$B$3</xm:f>
          </x14:formula1>
          <xm:sqref>R14:R18 R8:R12 R20:R24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F15" sqref="F15"/>
    </sheetView>
  </sheetViews>
  <sheetFormatPr defaultRowHeight="12.75" x14ac:dyDescent="0.2"/>
  <cols>
    <col min="1" max="1" width="13" style="43" customWidth="1"/>
    <col min="2" max="2" width="22.5703125" style="43" bestFit="1" customWidth="1"/>
    <col min="3" max="3" width="65" style="43" bestFit="1" customWidth="1"/>
    <col min="4" max="4" width="11.85546875" style="43" bestFit="1" customWidth="1"/>
    <col min="5" max="5" width="36.140625" style="43" bestFit="1" customWidth="1"/>
    <col min="6" max="6" width="14.42578125" style="43" bestFit="1" customWidth="1"/>
    <col min="7" max="7" width="13" style="43" bestFit="1" customWidth="1"/>
    <col min="8" max="8" width="14.42578125" style="43" bestFit="1" customWidth="1"/>
    <col min="9" max="16384" width="9.140625" style="43"/>
  </cols>
  <sheetData>
    <row r="1" spans="1:8" ht="20.25" x14ac:dyDescent="0.3">
      <c r="A1" s="54" t="s">
        <v>112</v>
      </c>
    </row>
    <row r="3" spans="1:8" ht="18.75" x14ac:dyDescent="0.3">
      <c r="A3" s="55" t="s">
        <v>113</v>
      </c>
      <c r="B3" s="56"/>
      <c r="C3" s="56"/>
      <c r="D3" s="56"/>
      <c r="E3" s="56"/>
      <c r="F3" s="56"/>
      <c r="G3" s="56"/>
      <c r="H3" s="56"/>
    </row>
    <row r="4" spans="1:8" ht="16.5" x14ac:dyDescent="0.3">
      <c r="A4" s="57" t="s">
        <v>78</v>
      </c>
      <c r="B4" s="58"/>
      <c r="C4" s="58"/>
      <c r="D4" s="58"/>
      <c r="E4" s="58"/>
      <c r="F4" s="58"/>
      <c r="G4" s="58"/>
      <c r="H4" s="59"/>
    </row>
    <row r="5" spans="1:8" ht="16.5" x14ac:dyDescent="0.2">
      <c r="A5" s="262" t="s">
        <v>15</v>
      </c>
      <c r="B5" s="263" t="s">
        <v>22</v>
      </c>
      <c r="C5" s="263" t="s">
        <v>57</v>
      </c>
      <c r="D5" s="263" t="s">
        <v>58</v>
      </c>
      <c r="E5" s="264" t="s">
        <v>59</v>
      </c>
      <c r="F5" s="261" t="s">
        <v>60</v>
      </c>
      <c r="G5" s="261"/>
      <c r="H5" s="261"/>
    </row>
    <row r="6" spans="1:8" ht="33" x14ac:dyDescent="0.2">
      <c r="A6" s="262"/>
      <c r="B6" s="263"/>
      <c r="C6" s="263"/>
      <c r="D6" s="263"/>
      <c r="E6" s="264"/>
      <c r="F6" s="60" t="s">
        <v>61</v>
      </c>
      <c r="G6" s="60" t="s">
        <v>62</v>
      </c>
      <c r="H6" s="60" t="s">
        <v>63</v>
      </c>
    </row>
    <row r="7" spans="1:8" ht="16.5" x14ac:dyDescent="0.2">
      <c r="A7" s="61" t="s">
        <v>64</v>
      </c>
      <c r="B7" s="62" t="s">
        <v>65</v>
      </c>
      <c r="C7" s="62" t="s">
        <v>66</v>
      </c>
      <c r="D7" s="62" t="s">
        <v>67</v>
      </c>
      <c r="E7" s="63" t="s">
        <v>68</v>
      </c>
      <c r="F7" s="63" t="s">
        <v>69</v>
      </c>
      <c r="G7" s="63" t="s">
        <v>70</v>
      </c>
      <c r="H7" s="63" t="s">
        <v>71</v>
      </c>
    </row>
    <row r="8" spans="1:8" ht="16.5" customHeight="1" x14ac:dyDescent="0.2">
      <c r="A8" s="258" t="s">
        <v>18</v>
      </c>
      <c r="B8" s="156"/>
      <c r="C8" s="64"/>
      <c r="D8" s="64"/>
      <c r="E8" s="64"/>
      <c r="F8" s="236"/>
      <c r="G8" s="158">
        <f>F8*0.25</f>
        <v>0</v>
      </c>
      <c r="H8" s="158">
        <f>F8+G8</f>
        <v>0</v>
      </c>
    </row>
    <row r="9" spans="1:8" ht="16.5" x14ac:dyDescent="0.2">
      <c r="A9" s="259"/>
      <c r="B9" s="157"/>
      <c r="C9" s="155"/>
      <c r="D9" s="155"/>
      <c r="E9" s="155"/>
      <c r="F9" s="236"/>
      <c r="G9" s="158">
        <f>F9*0.25</f>
        <v>0</v>
      </c>
      <c r="H9" s="158">
        <f>F9+G9</f>
        <v>0</v>
      </c>
    </row>
    <row r="10" spans="1:8" ht="16.5" x14ac:dyDescent="0.2">
      <c r="A10" s="260"/>
      <c r="B10" s="160"/>
      <c r="C10" s="161"/>
      <c r="D10" s="161"/>
      <c r="E10" s="162" t="s">
        <v>173</v>
      </c>
      <c r="F10" s="159">
        <f>SUM(F8:F9)</f>
        <v>0</v>
      </c>
      <c r="G10" s="159">
        <f t="shared" ref="G10:H10" si="0">SUM(G8:G9)</f>
        <v>0</v>
      </c>
      <c r="H10" s="159">
        <f t="shared" si="0"/>
        <v>0</v>
      </c>
    </row>
    <row r="11" spans="1:8" ht="16.5" x14ac:dyDescent="0.2">
      <c r="A11" s="258" t="s">
        <v>19</v>
      </c>
      <c r="B11" s="156"/>
      <c r="C11" s="64"/>
      <c r="D11" s="64"/>
      <c r="E11" s="64"/>
      <c r="F11" s="236"/>
      <c r="G11" s="158">
        <f>F11*0.25</f>
        <v>0</v>
      </c>
      <c r="H11" s="158">
        <f>F11+G11</f>
        <v>0</v>
      </c>
    </row>
    <row r="12" spans="1:8" ht="16.5" x14ac:dyDescent="0.2">
      <c r="A12" s="259"/>
      <c r="B12" s="157"/>
      <c r="C12" s="155"/>
      <c r="D12" s="155"/>
      <c r="E12" s="155"/>
      <c r="F12" s="236"/>
      <c r="G12" s="158">
        <f>F12*0.25</f>
        <v>0</v>
      </c>
      <c r="H12" s="158">
        <f>F12+G12</f>
        <v>0</v>
      </c>
    </row>
    <row r="13" spans="1:8" ht="16.5" x14ac:dyDescent="0.2">
      <c r="A13" s="260"/>
      <c r="B13" s="160"/>
      <c r="C13" s="161"/>
      <c r="D13" s="161"/>
      <c r="E13" s="162" t="s">
        <v>173</v>
      </c>
      <c r="F13" s="159">
        <f>SUM(F11:F12)</f>
        <v>0</v>
      </c>
      <c r="G13" s="159">
        <f t="shared" ref="G13:H13" si="1">SUM(G11:G12)</f>
        <v>0</v>
      </c>
      <c r="H13" s="159">
        <f t="shared" si="1"/>
        <v>0</v>
      </c>
    </row>
    <row r="14" spans="1:8" ht="16.5" x14ac:dyDescent="0.2">
      <c r="A14" s="258" t="s">
        <v>19</v>
      </c>
      <c r="B14" s="156"/>
      <c r="C14" s="64"/>
      <c r="D14" s="64"/>
      <c r="E14" s="64"/>
      <c r="F14" s="236"/>
      <c r="G14" s="158">
        <f>F14*0.25</f>
        <v>0</v>
      </c>
      <c r="H14" s="158">
        <f>F14+G14</f>
        <v>0</v>
      </c>
    </row>
    <row r="15" spans="1:8" ht="16.5" x14ac:dyDescent="0.2">
      <c r="A15" s="259"/>
      <c r="B15" s="157"/>
      <c r="C15" s="155"/>
      <c r="D15" s="155"/>
      <c r="E15" s="155"/>
      <c r="F15" s="236"/>
      <c r="G15" s="158">
        <f>F15*0.25</f>
        <v>0</v>
      </c>
      <c r="H15" s="158">
        <f>F15+G15</f>
        <v>0</v>
      </c>
    </row>
    <row r="16" spans="1:8" ht="16.5" x14ac:dyDescent="0.2">
      <c r="A16" s="260"/>
      <c r="B16" s="160"/>
      <c r="C16" s="161"/>
      <c r="D16" s="161"/>
      <c r="E16" s="162" t="s">
        <v>173</v>
      </c>
      <c r="F16" s="159">
        <f>SUM(F14:F15)</f>
        <v>0</v>
      </c>
      <c r="G16" s="159">
        <f t="shared" ref="G16:H16" si="2">SUM(G14:G15)</f>
        <v>0</v>
      </c>
      <c r="H16" s="159">
        <f t="shared" si="2"/>
        <v>0</v>
      </c>
    </row>
    <row r="17" spans="1:9" ht="15.75" x14ac:dyDescent="0.2">
      <c r="A17" s="65" t="s">
        <v>75</v>
      </c>
      <c r="B17" s="66"/>
      <c r="C17" s="66"/>
      <c r="D17" s="66"/>
      <c r="E17" s="67"/>
      <c r="F17" s="68">
        <f>F10+F13+F16</f>
        <v>0</v>
      </c>
      <c r="G17" s="68">
        <f t="shared" ref="G17:H17" si="3">G10+G13+G16</f>
        <v>0</v>
      </c>
      <c r="H17" s="68">
        <f t="shared" si="3"/>
        <v>0</v>
      </c>
    </row>
    <row r="18" spans="1:9" x14ac:dyDescent="0.2">
      <c r="A18" s="69"/>
      <c r="C18" s="221"/>
    </row>
    <row r="19" spans="1:9" x14ac:dyDescent="0.2">
      <c r="A19" s="69"/>
      <c r="C19" s="221"/>
    </row>
    <row r="20" spans="1:9" x14ac:dyDescent="0.2">
      <c r="A20" s="69"/>
      <c r="C20" s="221"/>
    </row>
    <row r="21" spans="1:9" x14ac:dyDescent="0.2">
      <c r="B21" s="224" t="s">
        <v>209</v>
      </c>
      <c r="C21" s="223"/>
      <c r="D21" s="224" t="s">
        <v>210</v>
      </c>
      <c r="E21" s="225"/>
    </row>
    <row r="22" spans="1:9" ht="18" x14ac:dyDescent="0.25">
      <c r="B22" s="222"/>
      <c r="C22" s="221"/>
    </row>
    <row r="23" spans="1:9" ht="18" x14ac:dyDescent="0.25">
      <c r="B23" s="222"/>
      <c r="C23" s="221"/>
    </row>
    <row r="24" spans="1:9" ht="18" x14ac:dyDescent="0.25">
      <c r="B24" s="222"/>
      <c r="C24" s="221"/>
      <c r="D24" s="224" t="s">
        <v>211</v>
      </c>
      <c r="E24" s="226"/>
      <c r="F24" s="226"/>
    </row>
    <row r="25" spans="1:9" ht="18" x14ac:dyDescent="0.25">
      <c r="B25" s="222"/>
      <c r="C25" s="221"/>
    </row>
    <row r="26" spans="1:9" ht="18" x14ac:dyDescent="0.25">
      <c r="B26" s="222"/>
      <c r="C26" s="221"/>
      <c r="H26" s="43" t="s">
        <v>212</v>
      </c>
      <c r="I26" s="43" t="s">
        <v>39</v>
      </c>
    </row>
    <row r="27" spans="1:9" ht="18" x14ac:dyDescent="0.25">
      <c r="B27" s="222"/>
      <c r="C27" s="221"/>
      <c r="D27" s="224" t="s">
        <v>213</v>
      </c>
      <c r="E27" s="226"/>
      <c r="F27" s="226"/>
    </row>
  </sheetData>
  <mergeCells count="9">
    <mergeCell ref="A8:A10"/>
    <mergeCell ref="A11:A13"/>
    <mergeCell ref="A14:A16"/>
    <mergeCell ref="F5:H5"/>
    <mergeCell ref="A5:A6"/>
    <mergeCell ref="B5:B6"/>
    <mergeCell ref="C5:C6"/>
    <mergeCell ref="D5:D6"/>
    <mergeCell ref="E5:E6"/>
  </mergeCells>
  <pageMargins left="0.19685039370078741" right="0.19685039370078741" top="0.19685039370078741" bottom="0.19685039370078741" header="0.19685039370078741" footer="0.19685039370078741"/>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6"/>
  <sheetViews>
    <sheetView tabSelected="1" topLeftCell="A19" zoomScaleNormal="100" workbookViewId="0">
      <selection activeCell="E18" sqref="E18"/>
    </sheetView>
  </sheetViews>
  <sheetFormatPr defaultRowHeight="20.100000000000001" customHeight="1" x14ac:dyDescent="0.2"/>
  <cols>
    <col min="1" max="1" width="9.140625" style="32"/>
    <col min="2" max="2" width="6.28515625" style="33" bestFit="1" customWidth="1"/>
    <col min="3" max="3" width="100.5703125" style="32" customWidth="1"/>
    <col min="4" max="4" width="14.7109375" style="32" customWidth="1"/>
    <col min="5" max="5" width="14.85546875" style="32" bestFit="1" customWidth="1"/>
    <col min="6" max="6" width="12.7109375" style="32" bestFit="1" customWidth="1"/>
    <col min="7" max="7" width="15.85546875" style="32" customWidth="1"/>
    <col min="8" max="8" width="9.140625" style="32"/>
    <col min="9" max="9" width="10.140625" style="32" bestFit="1" customWidth="1"/>
    <col min="10" max="16384" width="9.140625" style="32"/>
  </cols>
  <sheetData>
    <row r="1" spans="1:6" ht="18.75" customHeight="1" x14ac:dyDescent="0.2">
      <c r="A1" s="29" t="s">
        <v>114</v>
      </c>
      <c r="B1" s="30"/>
      <c r="C1" s="31"/>
      <c r="D1" s="31"/>
      <c r="E1" s="31"/>
      <c r="F1" s="31"/>
    </row>
    <row r="2" spans="1:6" ht="18.75" customHeight="1" thickBot="1" x14ac:dyDescent="0.25"/>
    <row r="3" spans="1:6" ht="18.75" customHeight="1" x14ac:dyDescent="0.2">
      <c r="B3" s="39" t="s">
        <v>98</v>
      </c>
      <c r="C3" s="38" t="s">
        <v>52</v>
      </c>
      <c r="D3" s="140"/>
      <c r="E3" s="40" t="s">
        <v>53</v>
      </c>
    </row>
    <row r="4" spans="1:6" ht="18.75" customHeight="1" x14ac:dyDescent="0.2">
      <c r="B4" s="297" t="s">
        <v>104</v>
      </c>
      <c r="C4" s="298"/>
      <c r="D4" s="298"/>
      <c r="E4" s="299"/>
    </row>
    <row r="5" spans="1:6" ht="18.75" customHeight="1" x14ac:dyDescent="0.2">
      <c r="B5" s="22" t="s">
        <v>72</v>
      </c>
      <c r="C5" s="276" t="s">
        <v>151</v>
      </c>
      <c r="D5" s="277"/>
      <c r="E5" s="10">
        <f>'TI Izravni tr.-Sluz.put._Ostali'!S56</f>
        <v>0</v>
      </c>
    </row>
    <row r="6" spans="1:6" ht="18.75" customHeight="1" x14ac:dyDescent="0.2">
      <c r="B6" s="22" t="s">
        <v>73</v>
      </c>
      <c r="C6" s="147" t="s">
        <v>152</v>
      </c>
      <c r="D6" s="148"/>
      <c r="E6" s="10">
        <f>'TII Izravni tr.-Tr.osoblja'!S41</f>
        <v>0</v>
      </c>
    </row>
    <row r="7" spans="1:6" ht="18.75" customHeight="1" x14ac:dyDescent="0.2">
      <c r="B7" s="132"/>
      <c r="C7" s="276" t="s">
        <v>134</v>
      </c>
      <c r="D7" s="277"/>
      <c r="E7" s="10">
        <f>E6*15%</f>
        <v>0</v>
      </c>
    </row>
    <row r="8" spans="1:6" ht="18.75" customHeight="1" x14ac:dyDescent="0.2">
      <c r="B8" s="22" t="s">
        <v>74</v>
      </c>
      <c r="C8" s="276" t="s">
        <v>153</v>
      </c>
      <c r="D8" s="277"/>
      <c r="E8" s="10">
        <f>E5+E6+E7</f>
        <v>0</v>
      </c>
    </row>
    <row r="9" spans="1:6" ht="18.75" customHeight="1" x14ac:dyDescent="0.2">
      <c r="B9" s="23" t="s">
        <v>76</v>
      </c>
      <c r="C9" s="278" t="s">
        <v>99</v>
      </c>
      <c r="D9" s="279"/>
      <c r="E9" s="11">
        <f>E8*12%</f>
        <v>0</v>
      </c>
    </row>
    <row r="10" spans="1:6" ht="18.75" customHeight="1" x14ac:dyDescent="0.2">
      <c r="B10" s="23" t="s">
        <v>77</v>
      </c>
      <c r="C10" s="278" t="s">
        <v>100</v>
      </c>
      <c r="D10" s="279"/>
      <c r="E10" s="12">
        <f>'TIII Opci troskovi'!S26</f>
        <v>0</v>
      </c>
    </row>
    <row r="11" spans="1:6" ht="37.5" customHeight="1" x14ac:dyDescent="0.2">
      <c r="B11" s="24" t="s">
        <v>88</v>
      </c>
      <c r="C11" s="286" t="s">
        <v>130</v>
      </c>
      <c r="D11" s="287"/>
      <c r="E11" s="13"/>
    </row>
    <row r="12" spans="1:6" ht="18.75" customHeight="1" x14ac:dyDescent="0.2">
      <c r="B12" s="24" t="s">
        <v>87</v>
      </c>
      <c r="C12" s="284" t="s">
        <v>54</v>
      </c>
      <c r="D12" s="285"/>
      <c r="E12" s="14">
        <f>E10-E11</f>
        <v>0</v>
      </c>
    </row>
    <row r="13" spans="1:6" ht="18.75" customHeight="1" x14ac:dyDescent="0.2">
      <c r="B13" s="25" t="s">
        <v>86</v>
      </c>
      <c r="C13" s="282" t="s">
        <v>103</v>
      </c>
      <c r="D13" s="283"/>
      <c r="E13" s="15">
        <f>E8+E11</f>
        <v>0</v>
      </c>
    </row>
    <row r="14" spans="1:6" ht="18.75" customHeight="1" x14ac:dyDescent="0.2">
      <c r="B14" s="288" t="s">
        <v>85</v>
      </c>
      <c r="C14" s="289"/>
      <c r="D14" s="290"/>
      <c r="E14" s="291"/>
    </row>
    <row r="15" spans="1:6" ht="18.75" customHeight="1" x14ac:dyDescent="0.2">
      <c r="B15" s="112" t="s">
        <v>115</v>
      </c>
      <c r="C15" s="280" t="s">
        <v>264</v>
      </c>
      <c r="D15" s="281"/>
      <c r="E15" s="34"/>
    </row>
    <row r="16" spans="1:6" ht="37.5" customHeight="1" x14ac:dyDescent="0.2">
      <c r="B16" s="26" t="s">
        <v>89</v>
      </c>
      <c r="C16" s="308" t="s">
        <v>262</v>
      </c>
      <c r="D16" s="309"/>
      <c r="E16" s="17">
        <f>1000*E15</f>
        <v>0</v>
      </c>
    </row>
    <row r="17" spans="2:9" ht="18.75" customHeight="1" x14ac:dyDescent="0.2">
      <c r="B17" s="26" t="s">
        <v>90</v>
      </c>
      <c r="C17" s="306" t="s">
        <v>265</v>
      </c>
      <c r="D17" s="307"/>
      <c r="E17" s="17">
        <f>90000*E15</f>
        <v>0</v>
      </c>
    </row>
    <row r="18" spans="2:9" ht="88.5" customHeight="1" x14ac:dyDescent="0.2">
      <c r="B18" s="25" t="s">
        <v>91</v>
      </c>
      <c r="C18" s="304" t="s">
        <v>266</v>
      </c>
      <c r="D18" s="305"/>
      <c r="E18" s="20"/>
      <c r="I18" s="35"/>
    </row>
    <row r="19" spans="2:9" ht="18.75" customHeight="1" x14ac:dyDescent="0.2">
      <c r="B19" s="25"/>
      <c r="C19" s="282" t="s">
        <v>159</v>
      </c>
      <c r="D19" s="283"/>
      <c r="E19" s="15">
        <f>E18*85%</f>
        <v>0</v>
      </c>
    </row>
    <row r="20" spans="2:9" ht="18.75" customHeight="1" x14ac:dyDescent="0.2">
      <c r="B20" s="25"/>
      <c r="C20" s="282" t="s">
        <v>160</v>
      </c>
      <c r="D20" s="283"/>
      <c r="E20" s="15">
        <f>E18*15%</f>
        <v>0</v>
      </c>
      <c r="I20" s="35"/>
    </row>
    <row r="21" spans="2:9" ht="18.75" customHeight="1" thickBot="1" x14ac:dyDescent="0.25">
      <c r="B21" s="27" t="s">
        <v>92</v>
      </c>
      <c r="C21" s="300" t="s">
        <v>101</v>
      </c>
      <c r="D21" s="301"/>
      <c r="E21" s="18">
        <f>E13-E18</f>
        <v>0</v>
      </c>
      <c r="I21" s="35"/>
    </row>
    <row r="22" spans="2:9" ht="18.75" customHeight="1" x14ac:dyDescent="0.2">
      <c r="B22" s="272" t="s">
        <v>55</v>
      </c>
      <c r="C22" s="273"/>
      <c r="D22" s="274"/>
      <c r="E22" s="275"/>
    </row>
    <row r="23" spans="2:9" ht="18.75" customHeight="1" x14ac:dyDescent="0.2">
      <c r="B23" s="28" t="s">
        <v>93</v>
      </c>
      <c r="C23" s="302" t="s">
        <v>105</v>
      </c>
      <c r="D23" s="303"/>
      <c r="E23" s="16">
        <f>'TI Izravni tr.-Sluz.put._Ostali'!T56+'TII Izravni tr.-Tr.osoblja'!T41+'TIII Opci troskovi'!T26</f>
        <v>0</v>
      </c>
    </row>
    <row r="24" spans="2:9" ht="18.75" customHeight="1" x14ac:dyDescent="0.2">
      <c r="B24" s="28" t="s">
        <v>94</v>
      </c>
      <c r="C24" s="302" t="s">
        <v>106</v>
      </c>
      <c r="D24" s="303"/>
      <c r="E24" s="16">
        <f>'TIV Neprihvatljivi tr.'!H17</f>
        <v>0</v>
      </c>
    </row>
    <row r="25" spans="2:9" ht="18.75" customHeight="1" x14ac:dyDescent="0.2">
      <c r="B25" s="28" t="s">
        <v>95</v>
      </c>
      <c r="C25" s="302" t="s">
        <v>161</v>
      </c>
      <c r="D25" s="303"/>
      <c r="E25" s="16">
        <f>E12+E21</f>
        <v>0</v>
      </c>
    </row>
    <row r="26" spans="2:9" ht="18.75" customHeight="1" thickBot="1" x14ac:dyDescent="0.25">
      <c r="B26" s="27" t="s">
        <v>96</v>
      </c>
      <c r="C26" s="300" t="s">
        <v>162</v>
      </c>
      <c r="D26" s="301"/>
      <c r="E26" s="18">
        <f>E23+E24+E25</f>
        <v>0</v>
      </c>
    </row>
    <row r="27" spans="2:9" ht="18.75" customHeight="1" x14ac:dyDescent="0.2">
      <c r="B27" s="272" t="s">
        <v>141</v>
      </c>
      <c r="C27" s="273"/>
      <c r="D27" s="141"/>
      <c r="E27" s="19"/>
    </row>
    <row r="28" spans="2:9" ht="18.75" customHeight="1" x14ac:dyDescent="0.2">
      <c r="B28" s="21"/>
      <c r="C28" s="6" t="s">
        <v>56</v>
      </c>
      <c r="D28" s="142" t="s">
        <v>144</v>
      </c>
      <c r="E28" s="9" t="s">
        <v>53</v>
      </c>
    </row>
    <row r="29" spans="2:9" ht="18.75" customHeight="1" x14ac:dyDescent="0.2">
      <c r="B29" s="143"/>
      <c r="C29" s="144" t="s">
        <v>143</v>
      </c>
      <c r="D29" s="145" t="e">
        <f>E29/$E$32</f>
        <v>#DIV/0!</v>
      </c>
      <c r="E29" s="146">
        <f>'TI Izravni tr.-Sluz.put._Ostali'!Q56+'TII Izravni tr.-Tr.osoblja'!Q41+'TIII Opci troskovi'!Q26+E7</f>
        <v>0</v>
      </c>
    </row>
    <row r="30" spans="2:9" ht="18.75" customHeight="1" x14ac:dyDescent="0.2">
      <c r="B30" s="207" t="s">
        <v>97</v>
      </c>
      <c r="C30" s="208" t="s">
        <v>148</v>
      </c>
      <c r="D30" s="209" t="e">
        <f>E30/$E$32</f>
        <v>#DIV/0!</v>
      </c>
      <c r="E30" s="210">
        <f>E18</f>
        <v>0</v>
      </c>
      <c r="F30" s="36"/>
    </row>
    <row r="31" spans="2:9" ht="18.75" customHeight="1" x14ac:dyDescent="0.25">
      <c r="B31" s="213" t="s">
        <v>102</v>
      </c>
      <c r="C31" s="214" t="s">
        <v>149</v>
      </c>
      <c r="D31" s="215" t="e">
        <f t="shared" ref="D31:D32" si="0">E31/$E$32</f>
        <v>#DIV/0!</v>
      </c>
      <c r="E31" s="216">
        <f>E26</f>
        <v>0</v>
      </c>
      <c r="G31" s="139"/>
    </row>
    <row r="32" spans="2:9" ht="18.75" customHeight="1" thickBot="1" x14ac:dyDescent="0.3">
      <c r="B32" s="217" t="s">
        <v>107</v>
      </c>
      <c r="C32" s="218" t="s">
        <v>142</v>
      </c>
      <c r="D32" s="211" t="e">
        <f t="shared" si="0"/>
        <v>#DIV/0!</v>
      </c>
      <c r="E32" s="219">
        <f>E30+E31</f>
        <v>0</v>
      </c>
      <c r="H32" s="139"/>
    </row>
    <row r="33" spans="2:9" ht="18.75" customHeight="1" x14ac:dyDescent="0.2">
      <c r="B33" s="37" t="s">
        <v>82</v>
      </c>
      <c r="C33" s="7" t="s">
        <v>84</v>
      </c>
      <c r="D33" s="7"/>
    </row>
    <row r="34" spans="2:9" ht="18.75" customHeight="1" x14ac:dyDescent="0.2">
      <c r="B34" s="32"/>
      <c r="C34" s="237" t="s">
        <v>83</v>
      </c>
      <c r="D34" s="5"/>
      <c r="E34" s="8"/>
      <c r="F34" s="8"/>
      <c r="G34" s="8"/>
    </row>
    <row r="35" spans="2:9" ht="18.75" customHeight="1" x14ac:dyDescent="0.2">
      <c r="B35" s="32"/>
      <c r="C35" s="5"/>
      <c r="D35" s="5"/>
      <c r="E35" s="8"/>
      <c r="F35" s="8"/>
      <c r="G35" s="8"/>
    </row>
    <row r="36" spans="2:9" ht="18.75" customHeight="1" x14ac:dyDescent="0.2">
      <c r="B36" s="32"/>
      <c r="C36" s="5"/>
      <c r="D36" s="5"/>
      <c r="E36" s="8"/>
      <c r="F36" s="8"/>
      <c r="G36" s="8"/>
    </row>
    <row r="37" spans="2:9" ht="18.75" customHeight="1" x14ac:dyDescent="0.2">
      <c r="C37" s="227" t="s">
        <v>214</v>
      </c>
      <c r="D37" s="224"/>
      <c r="E37" s="229"/>
      <c r="F37" s="8"/>
      <c r="G37" s="8"/>
    </row>
    <row r="38" spans="2:9" ht="18.75" customHeight="1" x14ac:dyDescent="0.2">
      <c r="C38" s="221"/>
      <c r="D38" s="43"/>
      <c r="E38" s="230"/>
      <c r="F38" s="8"/>
      <c r="G38" s="8"/>
    </row>
    <row r="39" spans="2:9" ht="18.75" customHeight="1" x14ac:dyDescent="0.2">
      <c r="C39" s="221" t="s">
        <v>215</v>
      </c>
      <c r="D39" s="43"/>
      <c r="E39" s="230"/>
      <c r="F39" s="8"/>
      <c r="G39" s="8"/>
    </row>
    <row r="40" spans="2:9" ht="18.75" customHeight="1" x14ac:dyDescent="0.2">
      <c r="C40" s="221"/>
      <c r="D40" s="224"/>
      <c r="E40" s="230"/>
      <c r="F40" s="8"/>
      <c r="G40" s="8"/>
    </row>
    <row r="41" spans="2:9" ht="18.75" customHeight="1" x14ac:dyDescent="0.2">
      <c r="C41" s="228" t="s">
        <v>216</v>
      </c>
      <c r="D41" s="43" t="s">
        <v>217</v>
      </c>
      <c r="E41" s="230"/>
      <c r="F41" s="8"/>
      <c r="G41" s="8"/>
    </row>
    <row r="42" spans="2:9" ht="20.100000000000001" hidden="1" customHeight="1" thickBot="1" x14ac:dyDescent="0.25">
      <c r="B42" s="32" t="s">
        <v>221</v>
      </c>
    </row>
    <row r="43" spans="2:9" ht="63.75" hidden="1" thickBot="1" x14ac:dyDescent="0.25">
      <c r="B43" s="295" t="s">
        <v>175</v>
      </c>
      <c r="C43" s="296"/>
      <c r="D43" s="163" t="s">
        <v>172</v>
      </c>
      <c r="E43" s="163" t="s">
        <v>32</v>
      </c>
      <c r="F43" s="164" t="s">
        <v>173</v>
      </c>
      <c r="G43" s="204" t="s">
        <v>191</v>
      </c>
    </row>
    <row r="44" spans="2:9" ht="20.100000000000001" hidden="1" customHeight="1" thickBot="1" x14ac:dyDescent="0.25">
      <c r="B44" s="265" t="s">
        <v>45</v>
      </c>
      <c r="C44" s="269"/>
      <c r="D44" s="189">
        <f>D45+D46+D47</f>
        <v>0</v>
      </c>
      <c r="E44" s="189">
        <f>E45+E46+E47</f>
        <v>0</v>
      </c>
      <c r="F44" s="190">
        <f>F45+F46+F47</f>
        <v>0</v>
      </c>
      <c r="G44" s="205" t="e">
        <f>D44/$D$44</f>
        <v>#DIV/0!</v>
      </c>
    </row>
    <row r="45" spans="2:9" ht="20.100000000000001" hidden="1" customHeight="1" thickBot="1" x14ac:dyDescent="0.25">
      <c r="B45" s="167" t="s">
        <v>179</v>
      </c>
      <c r="C45" s="168" t="s">
        <v>185</v>
      </c>
      <c r="D45" s="201">
        <f>'TI Izravni tr.-Sluz.put._Ostali'!S23+'TII Izravni tr.-Tr.osoblja'!S18</f>
        <v>0</v>
      </c>
      <c r="E45" s="169">
        <f>'TI Izravni tr.-Sluz.put._Ostali'!T23+'TII Izravni tr.-Tr.osoblja'!T18</f>
        <v>0</v>
      </c>
      <c r="F45" s="170">
        <f>SUM(D45:E45)</f>
        <v>0</v>
      </c>
      <c r="G45" s="206" t="e">
        <f t="shared" ref="G45:G47" si="1">D45/$D$44</f>
        <v>#DIV/0!</v>
      </c>
    </row>
    <row r="46" spans="2:9" ht="20.100000000000001" hidden="1" customHeight="1" thickBot="1" x14ac:dyDescent="0.25">
      <c r="B46" s="171" t="s">
        <v>192</v>
      </c>
      <c r="C46" s="172" t="s">
        <v>186</v>
      </c>
      <c r="D46" s="202">
        <f>'TI Izravni tr.-Sluz.put._Ostali'!S39+'TII Izravni tr.-Tr.osoblja'!S29</f>
        <v>0</v>
      </c>
      <c r="E46" s="173">
        <f>'TI Izravni tr.-Sluz.put._Ostali'!T39+'TII Izravni tr.-Tr.osoblja'!T29</f>
        <v>0</v>
      </c>
      <c r="F46" s="174">
        <f>SUM(D46:E46)</f>
        <v>0</v>
      </c>
      <c r="G46" s="206" t="e">
        <f t="shared" si="1"/>
        <v>#DIV/0!</v>
      </c>
    </row>
    <row r="47" spans="2:9" ht="20.100000000000001" hidden="1" customHeight="1" thickBot="1" x14ac:dyDescent="0.25">
      <c r="B47" s="175" t="s">
        <v>193</v>
      </c>
      <c r="C47" s="176" t="s">
        <v>187</v>
      </c>
      <c r="D47" s="203">
        <f>'TI Izravni tr.-Sluz.put._Ostali'!S55+'TII Izravni tr.-Tr.osoblja'!S40</f>
        <v>0</v>
      </c>
      <c r="E47" s="177">
        <f>'TI Izravni tr.-Sluz.put._Ostali'!T55+'TII Izravni tr.-Tr.osoblja'!T40</f>
        <v>0</v>
      </c>
      <c r="F47" s="178">
        <f>SUM(D47:E47)</f>
        <v>0</v>
      </c>
      <c r="G47" s="206" t="e">
        <f t="shared" si="1"/>
        <v>#DIV/0!</v>
      </c>
      <c r="I47" s="35"/>
    </row>
    <row r="48" spans="2:9" ht="20.100000000000001" hidden="1" customHeight="1" thickBot="1" x14ac:dyDescent="0.25">
      <c r="B48" s="265" t="s">
        <v>178</v>
      </c>
      <c r="C48" s="269"/>
      <c r="D48" s="189">
        <f>D49+D50+D51</f>
        <v>0</v>
      </c>
      <c r="E48" s="189">
        <f>E49+E50+E51</f>
        <v>0</v>
      </c>
      <c r="F48" s="190">
        <f>F49+F50+F51</f>
        <v>0</v>
      </c>
      <c r="G48" s="191" t="e">
        <f>D48/$D$48</f>
        <v>#DIV/0!</v>
      </c>
      <c r="I48" s="35"/>
    </row>
    <row r="49" spans="1:9" ht="20.100000000000001" hidden="1" customHeight="1" thickBot="1" x14ac:dyDescent="0.25">
      <c r="B49" s="167" t="s">
        <v>194</v>
      </c>
      <c r="C49" s="168" t="s">
        <v>188</v>
      </c>
      <c r="D49" s="201">
        <f>'TII Izravni tr.-Tr.osoblja'!S18</f>
        <v>0</v>
      </c>
      <c r="E49" s="169">
        <f>'TII Izravni tr.-Tr.osoblja'!T18</f>
        <v>0</v>
      </c>
      <c r="F49" s="170">
        <f>SUM(D49:E49)</f>
        <v>0</v>
      </c>
      <c r="G49" s="200" t="e">
        <f t="shared" ref="G49:G51" si="2">D49/$D$48</f>
        <v>#DIV/0!</v>
      </c>
      <c r="I49" s="35"/>
    </row>
    <row r="50" spans="1:9" ht="20.100000000000001" hidden="1" customHeight="1" thickBot="1" x14ac:dyDescent="0.25">
      <c r="B50" s="171" t="s">
        <v>195</v>
      </c>
      <c r="C50" s="172" t="s">
        <v>189</v>
      </c>
      <c r="D50" s="202">
        <f>'TII Izravni tr.-Tr.osoblja'!S29</f>
        <v>0</v>
      </c>
      <c r="E50" s="173">
        <f>'TII Izravni tr.-Tr.osoblja'!T29</f>
        <v>0</v>
      </c>
      <c r="F50" s="174">
        <f>SUM(D50:E50)</f>
        <v>0</v>
      </c>
      <c r="G50" s="200" t="e">
        <f t="shared" si="2"/>
        <v>#DIV/0!</v>
      </c>
      <c r="I50" s="35"/>
    </row>
    <row r="51" spans="1:9" ht="20.100000000000001" hidden="1" customHeight="1" thickBot="1" x14ac:dyDescent="0.25">
      <c r="B51" s="175" t="s">
        <v>196</v>
      </c>
      <c r="C51" s="176" t="s">
        <v>190</v>
      </c>
      <c r="D51" s="203">
        <f>'TII Izravni tr.-Tr.osoblja'!S40</f>
        <v>0</v>
      </c>
      <c r="E51" s="177">
        <f>'TII Izravni tr.-Tr.osoblja'!T40</f>
        <v>0</v>
      </c>
      <c r="F51" s="178">
        <f>SUM(D51:E51)</f>
        <v>0</v>
      </c>
      <c r="G51" s="200" t="e">
        <f t="shared" si="2"/>
        <v>#DIV/0!</v>
      </c>
      <c r="I51" s="35"/>
    </row>
    <row r="52" spans="1:9" ht="20.100000000000001" hidden="1" customHeight="1" thickBot="1" x14ac:dyDescent="0.25">
      <c r="B52" s="265" t="s">
        <v>51</v>
      </c>
      <c r="C52" s="269"/>
      <c r="D52" s="189">
        <f>D53+D54+D55</f>
        <v>0</v>
      </c>
      <c r="E52" s="189">
        <f>E53+E54+E55</f>
        <v>0</v>
      </c>
      <c r="F52" s="192">
        <f>SUM(D52:E52)</f>
        <v>0</v>
      </c>
      <c r="G52" s="33"/>
      <c r="H52" s="35"/>
    </row>
    <row r="53" spans="1:9" ht="20.100000000000001" hidden="1" customHeight="1" x14ac:dyDescent="0.2">
      <c r="B53" s="167" t="s">
        <v>197</v>
      </c>
      <c r="C53" s="168" t="s">
        <v>169</v>
      </c>
      <c r="D53" s="169">
        <f>'TIII Opci troskovi'!S13</f>
        <v>0</v>
      </c>
      <c r="E53" s="169">
        <f>'TIII Opci troskovi'!T13</f>
        <v>0</v>
      </c>
      <c r="F53" s="179">
        <f t="shared" ref="F53:F55" si="3">SUM(D53:E53)</f>
        <v>0</v>
      </c>
      <c r="G53" s="33"/>
      <c r="H53" s="35"/>
    </row>
    <row r="54" spans="1:9" ht="20.100000000000001" hidden="1" customHeight="1" x14ac:dyDescent="0.2">
      <c r="B54" s="171" t="s">
        <v>198</v>
      </c>
      <c r="C54" s="172" t="s">
        <v>170</v>
      </c>
      <c r="D54" s="173">
        <f>'TIII Opci troskovi'!S19</f>
        <v>0</v>
      </c>
      <c r="E54" s="173">
        <f>'TIII Opci troskovi'!T19</f>
        <v>0</v>
      </c>
      <c r="F54" s="180">
        <f t="shared" si="3"/>
        <v>0</v>
      </c>
      <c r="G54" s="33"/>
      <c r="H54" s="35"/>
    </row>
    <row r="55" spans="1:9" ht="20.100000000000001" hidden="1" customHeight="1" thickBot="1" x14ac:dyDescent="0.25">
      <c r="B55" s="175" t="s">
        <v>199</v>
      </c>
      <c r="C55" s="176" t="s">
        <v>171</v>
      </c>
      <c r="D55" s="177">
        <f>'TIII Opci troskovi'!S25</f>
        <v>0</v>
      </c>
      <c r="E55" s="177">
        <f>'TIII Opci troskovi'!T25</f>
        <v>0</v>
      </c>
      <c r="F55" s="181">
        <f t="shared" si="3"/>
        <v>0</v>
      </c>
      <c r="G55" s="33"/>
      <c r="H55" s="35"/>
    </row>
    <row r="56" spans="1:9" ht="16.5" hidden="1" thickBot="1" x14ac:dyDescent="0.25">
      <c r="A56" s="166"/>
      <c r="B56" s="265" t="s">
        <v>174</v>
      </c>
      <c r="C56" s="266"/>
      <c r="D56" s="292">
        <f>E9</f>
        <v>0</v>
      </c>
      <c r="E56" s="293"/>
      <c r="F56" s="294"/>
      <c r="G56" s="33"/>
      <c r="H56" s="35"/>
    </row>
    <row r="57" spans="1:9" ht="20.100000000000001" hidden="1" customHeight="1" thickBot="1" x14ac:dyDescent="0.25">
      <c r="A57" s="166"/>
      <c r="B57" s="265" t="s">
        <v>176</v>
      </c>
      <c r="C57" s="269"/>
      <c r="D57" s="193">
        <f>E11</f>
        <v>0</v>
      </c>
      <c r="E57" s="193">
        <f>F52-D57</f>
        <v>0</v>
      </c>
      <c r="F57" s="192">
        <f>SUM(D57:E57)</f>
        <v>0</v>
      </c>
      <c r="G57" s="33"/>
      <c r="H57" s="35"/>
    </row>
    <row r="58" spans="1:9" ht="20.100000000000001" hidden="1" customHeight="1" thickBot="1" x14ac:dyDescent="0.25">
      <c r="B58" s="270" t="s">
        <v>134</v>
      </c>
      <c r="C58" s="271"/>
      <c r="D58" s="194">
        <f>E7</f>
        <v>0</v>
      </c>
      <c r="E58" s="33"/>
      <c r="F58" s="165"/>
      <c r="G58" s="33"/>
    </row>
    <row r="59" spans="1:9" ht="35.25" hidden="1" customHeight="1" thickBot="1" x14ac:dyDescent="0.25">
      <c r="B59" s="265" t="s">
        <v>184</v>
      </c>
      <c r="C59" s="269"/>
      <c r="D59" s="195" t="e">
        <f>D60+D61+D62</f>
        <v>#DIV/0!</v>
      </c>
      <c r="E59" s="33"/>
      <c r="F59" s="165"/>
      <c r="G59" s="33"/>
    </row>
    <row r="60" spans="1:9" ht="20.100000000000001" hidden="1" customHeight="1" x14ac:dyDescent="0.2">
      <c r="B60" s="182" t="s">
        <v>200</v>
      </c>
      <c r="C60" s="168" t="s">
        <v>169</v>
      </c>
      <c r="D60" s="183" t="e">
        <f>$D$58*G49</f>
        <v>#DIV/0!</v>
      </c>
      <c r="E60" s="33"/>
      <c r="F60" s="165"/>
      <c r="G60" s="33"/>
    </row>
    <row r="61" spans="1:9" ht="20.100000000000001" hidden="1" customHeight="1" x14ac:dyDescent="0.2">
      <c r="B61" s="184" t="s">
        <v>201</v>
      </c>
      <c r="C61" s="172" t="s">
        <v>170</v>
      </c>
      <c r="D61" s="185" t="e">
        <f>$D$58*G50</f>
        <v>#DIV/0!</v>
      </c>
      <c r="E61" s="33"/>
      <c r="F61" s="165"/>
      <c r="G61" s="33"/>
    </row>
    <row r="62" spans="1:9" ht="20.100000000000001" hidden="1" customHeight="1" thickBot="1" x14ac:dyDescent="0.25">
      <c r="B62" s="175" t="s">
        <v>202</v>
      </c>
      <c r="C62" s="176" t="s">
        <v>171</v>
      </c>
      <c r="D62" s="186" t="e">
        <f>$D$58*G51</f>
        <v>#DIV/0!</v>
      </c>
      <c r="E62" s="33"/>
      <c r="F62" s="165"/>
      <c r="G62" s="33"/>
    </row>
    <row r="63" spans="1:9" ht="39" hidden="1" customHeight="1" thickBot="1" x14ac:dyDescent="0.25">
      <c r="B63" s="267" t="s">
        <v>207</v>
      </c>
      <c r="C63" s="268"/>
      <c r="D63" s="212" t="e">
        <f>D64+D65+D66+D67</f>
        <v>#DIV/0!</v>
      </c>
      <c r="E63" s="33"/>
      <c r="F63" s="165"/>
      <c r="G63" s="33"/>
    </row>
    <row r="64" spans="1:9" ht="20.100000000000001" hidden="1" customHeight="1" x14ac:dyDescent="0.2">
      <c r="B64" s="182" t="s">
        <v>203</v>
      </c>
      <c r="C64" s="196" t="s">
        <v>180</v>
      </c>
      <c r="D64" s="197">
        <f>D57</f>
        <v>0</v>
      </c>
      <c r="E64" s="33"/>
      <c r="F64" s="165"/>
      <c r="G64" s="33"/>
    </row>
    <row r="65" spans="2:10" ht="20.100000000000001" hidden="1" customHeight="1" x14ac:dyDescent="0.2">
      <c r="B65" s="184" t="s">
        <v>204</v>
      </c>
      <c r="C65" s="172" t="s">
        <v>181</v>
      </c>
      <c r="D65" s="198" t="e">
        <f>D45+D60</f>
        <v>#DIV/0!</v>
      </c>
      <c r="E65" s="33"/>
      <c r="F65" s="165"/>
      <c r="G65" s="33"/>
    </row>
    <row r="66" spans="2:10" ht="20.100000000000001" hidden="1" customHeight="1" x14ac:dyDescent="0.2">
      <c r="B66" s="184" t="s">
        <v>205</v>
      </c>
      <c r="C66" s="172" t="s">
        <v>182</v>
      </c>
      <c r="D66" s="198" t="e">
        <f>D46+D61</f>
        <v>#DIV/0!</v>
      </c>
      <c r="E66" s="33"/>
      <c r="F66" s="165"/>
      <c r="G66" s="33"/>
    </row>
    <row r="67" spans="2:10" ht="20.100000000000001" hidden="1" customHeight="1" thickBot="1" x14ac:dyDescent="0.25">
      <c r="B67" s="187" t="s">
        <v>206</v>
      </c>
      <c r="C67" s="188" t="s">
        <v>183</v>
      </c>
      <c r="D67" s="199" t="e">
        <f>D47+D62</f>
        <v>#DIV/0!</v>
      </c>
      <c r="E67" s="33"/>
      <c r="F67" s="165"/>
      <c r="G67" s="33"/>
    </row>
    <row r="69" spans="2:10" ht="20.100000000000001" customHeight="1" x14ac:dyDescent="0.2">
      <c r="B69" s="32"/>
      <c r="F69" s="230"/>
      <c r="G69" s="43"/>
      <c r="H69" s="43"/>
      <c r="I69" s="43"/>
      <c r="J69" s="43"/>
    </row>
    <row r="70" spans="2:10" ht="20.100000000000001" customHeight="1" x14ac:dyDescent="0.2">
      <c r="B70" s="32"/>
      <c r="F70" s="230"/>
      <c r="G70" s="43"/>
      <c r="H70" s="43"/>
      <c r="I70" s="43"/>
      <c r="J70" s="43"/>
    </row>
    <row r="71" spans="2:10" ht="20.100000000000001" customHeight="1" x14ac:dyDescent="0.2">
      <c r="B71" s="32"/>
      <c r="F71" s="230"/>
      <c r="G71" s="43"/>
      <c r="H71" s="43"/>
      <c r="I71" s="43"/>
      <c r="J71" s="43"/>
    </row>
    <row r="72" spans="2:10" ht="20.100000000000001" customHeight="1" x14ac:dyDescent="0.2">
      <c r="B72" s="32"/>
      <c r="F72" s="230"/>
      <c r="G72" s="43"/>
      <c r="H72" s="43"/>
      <c r="I72" s="43"/>
      <c r="J72" s="43"/>
    </row>
    <row r="73" spans="2:10" ht="20.100000000000001" customHeight="1" x14ac:dyDescent="0.2">
      <c r="B73" s="32"/>
      <c r="F73" s="230"/>
      <c r="G73" s="43"/>
      <c r="H73" s="43"/>
      <c r="I73" s="43"/>
      <c r="J73" s="43"/>
    </row>
    <row r="74" spans="2:10" ht="20.100000000000001" customHeight="1" x14ac:dyDescent="0.2">
      <c r="C74" s="221"/>
      <c r="D74" s="43"/>
      <c r="E74" s="230"/>
      <c r="F74" s="230"/>
      <c r="G74" s="43"/>
      <c r="H74" s="43"/>
      <c r="I74" s="43"/>
      <c r="J74" s="43"/>
    </row>
    <row r="75" spans="2:10" ht="20.100000000000001" customHeight="1" x14ac:dyDescent="0.2">
      <c r="C75" s="221"/>
      <c r="D75" s="224"/>
      <c r="E75" s="230"/>
      <c r="F75" s="230"/>
      <c r="G75" s="43"/>
      <c r="H75" s="43"/>
      <c r="I75" s="43"/>
      <c r="J75" s="43"/>
    </row>
    <row r="76" spans="2:10" ht="20.100000000000001" customHeight="1" x14ac:dyDescent="0.2">
      <c r="E76" s="231"/>
      <c r="F76" s="231"/>
    </row>
  </sheetData>
  <mergeCells count="33">
    <mergeCell ref="D56:F56"/>
    <mergeCell ref="B43:C43"/>
    <mergeCell ref="B4:E4"/>
    <mergeCell ref="C5:D5"/>
    <mergeCell ref="C26:D26"/>
    <mergeCell ref="C25:D25"/>
    <mergeCell ref="C24:D24"/>
    <mergeCell ref="C23:D23"/>
    <mergeCell ref="C21:D21"/>
    <mergeCell ref="C20:D20"/>
    <mergeCell ref="C19:D19"/>
    <mergeCell ref="C18:D18"/>
    <mergeCell ref="C17:D17"/>
    <mergeCell ref="C16:D16"/>
    <mergeCell ref="C9:D9"/>
    <mergeCell ref="C8:D8"/>
    <mergeCell ref="C7:D7"/>
    <mergeCell ref="C10:D10"/>
    <mergeCell ref="C15:D15"/>
    <mergeCell ref="C13:D13"/>
    <mergeCell ref="C12:D12"/>
    <mergeCell ref="C11:D11"/>
    <mergeCell ref="B14:E14"/>
    <mergeCell ref="B22:E22"/>
    <mergeCell ref="B27:C27"/>
    <mergeCell ref="B44:C44"/>
    <mergeCell ref="B48:C48"/>
    <mergeCell ref="B52:C52"/>
    <mergeCell ref="B56:C56"/>
    <mergeCell ref="B63:C63"/>
    <mergeCell ref="B59:C59"/>
    <mergeCell ref="B58:C58"/>
    <mergeCell ref="B57:C57"/>
  </mergeCells>
  <hyperlinks>
    <hyperlink ref="C34" r:id="rId1" xr:uid="{00000000-0004-0000-0600-000000000000}"/>
  </hyperlinks>
  <pageMargins left="0.19685039370078741" right="0.19685039370078741" top="0.19685039370078741" bottom="0.19685039370078741" header="0.19685039370078741" footer="0.19685039370078741"/>
  <pageSetup paperSize="9" scale="55"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55"/>
  <sheetViews>
    <sheetView topLeftCell="A13" zoomScale="145" zoomScaleNormal="145" workbookViewId="0">
      <selection activeCell="G40" sqref="G40"/>
    </sheetView>
  </sheetViews>
  <sheetFormatPr defaultRowHeight="12" customHeight="1" x14ac:dyDescent="0.2"/>
  <cols>
    <col min="1" max="1" width="26.5703125" style="43" bestFit="1" customWidth="1"/>
    <col min="2" max="2" width="5.28515625" style="43" customWidth="1"/>
    <col min="3" max="12" width="9.140625" style="43"/>
    <col min="13" max="13" width="13.85546875" style="43" customWidth="1"/>
    <col min="14" max="16384" width="9.140625" style="43"/>
  </cols>
  <sheetData>
    <row r="1" spans="1:41" ht="12" customHeight="1" x14ac:dyDescent="0.2">
      <c r="A1" s="41" t="s">
        <v>79</v>
      </c>
      <c r="B1" s="42">
        <v>0</v>
      </c>
    </row>
    <row r="2" spans="1:41" ht="12" customHeight="1" x14ac:dyDescent="0.2">
      <c r="A2" s="41"/>
      <c r="B2" s="42">
        <v>0.5</v>
      </c>
    </row>
    <row r="3" spans="1:41" ht="12" customHeight="1" x14ac:dyDescent="0.2">
      <c r="A3" s="41"/>
      <c r="B3" s="42">
        <v>1</v>
      </c>
    </row>
    <row r="4" spans="1:41" ht="12" customHeight="1" x14ac:dyDescent="0.2">
      <c r="A4" s="44" t="s">
        <v>9</v>
      </c>
      <c r="B4" s="45">
        <v>0</v>
      </c>
    </row>
    <row r="5" spans="1:41" ht="12" customHeight="1" x14ac:dyDescent="0.2">
      <c r="A5" s="46"/>
      <c r="B5" s="45">
        <v>0.05</v>
      </c>
    </row>
    <row r="6" spans="1:41" ht="12" customHeight="1" x14ac:dyDescent="0.2">
      <c r="A6" s="44"/>
      <c r="B6" s="45">
        <v>0.13</v>
      </c>
    </row>
    <row r="7" spans="1:41" ht="12" customHeight="1" x14ac:dyDescent="0.2">
      <c r="A7" s="44"/>
      <c r="B7" s="45">
        <v>0.25</v>
      </c>
    </row>
    <row r="8" spans="1:41" ht="12" customHeight="1" x14ac:dyDescent="0.2">
      <c r="A8" s="47" t="s">
        <v>10</v>
      </c>
      <c r="B8" s="48">
        <v>0</v>
      </c>
      <c r="C8" s="49" t="s">
        <v>11</v>
      </c>
    </row>
    <row r="9" spans="1:41" ht="12" customHeight="1" x14ac:dyDescent="0.2">
      <c r="A9" s="47"/>
      <c r="B9" s="48">
        <v>1</v>
      </c>
      <c r="C9" s="49" t="s">
        <v>12</v>
      </c>
    </row>
    <row r="10" spans="1:41" s="51" customFormat="1" ht="12" customHeight="1" x14ac:dyDescent="0.2">
      <c r="A10" s="50" t="s">
        <v>45</v>
      </c>
      <c r="C10" s="52"/>
    </row>
    <row r="11" spans="1:41" ht="12" customHeight="1" x14ac:dyDescent="0.2">
      <c r="A11" s="129" t="s">
        <v>46</v>
      </c>
      <c r="B11" s="130" t="s">
        <v>42</v>
      </c>
      <c r="C11" s="131"/>
      <c r="D11" s="130"/>
    </row>
    <row r="12" spans="1:41" ht="12" customHeight="1" x14ac:dyDescent="0.2">
      <c r="A12" s="130"/>
      <c r="B12" s="130" t="s">
        <v>47</v>
      </c>
      <c r="C12" s="131"/>
      <c r="D12" s="130"/>
    </row>
    <row r="13" spans="1:41" ht="12" customHeight="1" x14ac:dyDescent="0.2">
      <c r="A13" s="125" t="s">
        <v>133</v>
      </c>
      <c r="B13" s="127" t="s">
        <v>252</v>
      </c>
      <c r="C13" s="126"/>
      <c r="D13" s="126"/>
      <c r="E13" s="127"/>
      <c r="F13" s="127"/>
      <c r="G13" s="127"/>
      <c r="H13" s="127"/>
      <c r="I13" s="127"/>
      <c r="J13" s="127"/>
      <c r="K13" s="127"/>
      <c r="L13" s="127"/>
      <c r="M13" s="127"/>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1:41" ht="12" customHeight="1" x14ac:dyDescent="0.2">
      <c r="A14" s="125"/>
      <c r="B14" s="127" t="s">
        <v>253</v>
      </c>
      <c r="C14" s="127"/>
      <c r="D14" s="128"/>
      <c r="E14" s="127"/>
      <c r="F14" s="127"/>
      <c r="G14" s="127"/>
      <c r="H14" s="127"/>
      <c r="I14" s="127"/>
      <c r="J14" s="127"/>
      <c r="K14" s="127"/>
      <c r="L14" s="127"/>
      <c r="M14" s="127"/>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row>
    <row r="15" spans="1:41" ht="12" customHeight="1" x14ac:dyDescent="0.2">
      <c r="A15" s="125"/>
      <c r="B15" s="127" t="s">
        <v>254</v>
      </c>
      <c r="C15" s="127"/>
      <c r="D15" s="128"/>
      <c r="E15" s="127"/>
      <c r="F15" s="127"/>
      <c r="G15" s="127"/>
      <c r="H15" s="127"/>
      <c r="I15" s="127"/>
      <c r="J15" s="127"/>
      <c r="K15" s="127"/>
      <c r="L15" s="127"/>
      <c r="M15" s="127"/>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row>
    <row r="16" spans="1:41" ht="12" customHeight="1" x14ac:dyDescent="0.2">
      <c r="A16" s="125"/>
      <c r="B16" s="127" t="s">
        <v>255</v>
      </c>
      <c r="C16" s="126"/>
      <c r="D16" s="126"/>
      <c r="E16" s="127"/>
      <c r="F16" s="127"/>
      <c r="G16" s="127"/>
      <c r="H16" s="127"/>
      <c r="I16" s="127"/>
      <c r="J16" s="127"/>
      <c r="K16" s="127"/>
      <c r="L16" s="127"/>
      <c r="M16" s="127"/>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row>
    <row r="17" spans="1:41" ht="12" customHeight="1" x14ac:dyDescent="0.2">
      <c r="A17" s="125"/>
      <c r="B17" s="127" t="s">
        <v>224</v>
      </c>
      <c r="C17" s="126"/>
      <c r="D17" s="242"/>
      <c r="E17" s="127"/>
      <c r="F17" s="127"/>
      <c r="G17" s="127"/>
      <c r="H17" s="127"/>
      <c r="I17" s="127"/>
      <c r="J17" s="127"/>
      <c r="K17" s="127"/>
      <c r="L17" s="127"/>
      <c r="M17" s="127"/>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row>
    <row r="18" spans="1:41" ht="12" customHeight="1" x14ac:dyDescent="0.2">
      <c r="A18" s="125"/>
      <c r="B18" s="127" t="s">
        <v>225</v>
      </c>
      <c r="C18" s="126"/>
      <c r="D18" s="126"/>
      <c r="E18" s="127"/>
      <c r="F18" s="127"/>
      <c r="G18" s="127"/>
      <c r="H18" s="127"/>
      <c r="I18" s="127"/>
      <c r="J18" s="127"/>
      <c r="K18" s="127"/>
      <c r="L18" s="127"/>
      <c r="M18" s="127"/>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row>
    <row r="19" spans="1:41" ht="12" customHeight="1" x14ac:dyDescent="0.2">
      <c r="A19" s="125"/>
      <c r="B19" s="127" t="s">
        <v>229</v>
      </c>
      <c r="C19" s="126"/>
      <c r="D19" s="126"/>
      <c r="E19" s="127"/>
      <c r="F19" s="127"/>
      <c r="G19" s="127"/>
      <c r="H19" s="127"/>
      <c r="I19" s="127"/>
      <c r="J19" s="127"/>
      <c r="K19" s="127"/>
      <c r="L19" s="127"/>
      <c r="M19" s="127"/>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row>
    <row r="20" spans="1:41" ht="12" customHeight="1" x14ac:dyDescent="0.2">
      <c r="A20" s="125"/>
      <c r="B20" s="239" t="s">
        <v>258</v>
      </c>
      <c r="C20" s="126"/>
      <c r="D20" s="126"/>
      <c r="E20" s="127"/>
      <c r="F20" s="127"/>
      <c r="G20" s="127"/>
      <c r="H20" s="127"/>
      <c r="I20" s="127"/>
      <c r="J20" s="127"/>
      <c r="K20" s="127"/>
      <c r="L20" s="127"/>
      <c r="M20" s="127"/>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row>
    <row r="21" spans="1:41" ht="12" customHeight="1" x14ac:dyDescent="0.2">
      <c r="A21" s="125"/>
      <c r="B21" s="127" t="s">
        <v>256</v>
      </c>
      <c r="C21" s="126"/>
      <c r="D21" s="126"/>
      <c r="E21" s="127"/>
      <c r="F21" s="127"/>
      <c r="G21" s="127"/>
      <c r="H21" s="127"/>
      <c r="I21" s="127"/>
      <c r="J21" s="127"/>
      <c r="K21" s="127"/>
      <c r="L21" s="127"/>
      <c r="M21" s="127"/>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row>
    <row r="22" spans="1:41" ht="12" customHeight="1" x14ac:dyDescent="0.2">
      <c r="A22" s="125"/>
      <c r="B22" s="127" t="s">
        <v>230</v>
      </c>
      <c r="C22" s="126"/>
      <c r="D22" s="126"/>
      <c r="E22" s="127"/>
      <c r="F22" s="127"/>
      <c r="G22" s="127"/>
      <c r="H22" s="127"/>
      <c r="I22" s="127"/>
      <c r="J22" s="127"/>
      <c r="K22" s="127"/>
      <c r="L22" s="127"/>
      <c r="M22" s="127"/>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row>
    <row r="23" spans="1:41" ht="12" customHeight="1" x14ac:dyDescent="0.2">
      <c r="A23" s="125"/>
      <c r="B23" s="127" t="s">
        <v>231</v>
      </c>
      <c r="C23" s="126"/>
      <c r="D23" s="126"/>
      <c r="E23" s="127"/>
      <c r="F23" s="127"/>
      <c r="G23" s="127"/>
      <c r="H23" s="127"/>
      <c r="I23" s="127"/>
      <c r="J23" s="127"/>
      <c r="K23" s="127"/>
      <c r="L23" s="127"/>
      <c r="M23" s="127"/>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row>
    <row r="24" spans="1:41" ht="12" customHeight="1" x14ac:dyDescent="0.2">
      <c r="A24" s="125"/>
      <c r="B24" s="127" t="s">
        <v>259</v>
      </c>
      <c r="C24" s="126"/>
      <c r="D24" s="126"/>
      <c r="E24" s="127"/>
      <c r="F24" s="127"/>
      <c r="G24" s="127"/>
      <c r="H24" s="127"/>
      <c r="I24" s="127"/>
      <c r="J24" s="127"/>
      <c r="K24" s="127"/>
      <c r="L24" s="127"/>
      <c r="M24" s="127"/>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row>
    <row r="25" spans="1:41" ht="12" customHeight="1" x14ac:dyDescent="0.2">
      <c r="A25" s="125"/>
      <c r="B25" s="127" t="s">
        <v>232</v>
      </c>
      <c r="C25" s="126"/>
      <c r="D25" s="126"/>
      <c r="E25" s="127"/>
      <c r="F25" s="127"/>
      <c r="G25" s="127"/>
      <c r="H25" s="127"/>
      <c r="I25" s="127"/>
      <c r="J25" s="127"/>
      <c r="K25" s="127"/>
      <c r="L25" s="127"/>
      <c r="M25" s="127"/>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row>
    <row r="26" spans="1:41" ht="12" customHeight="1" x14ac:dyDescent="0.2">
      <c r="A26" s="125"/>
      <c r="B26" s="127" t="s">
        <v>233</v>
      </c>
      <c r="C26" s="126"/>
      <c r="D26" s="126"/>
      <c r="E26" s="127"/>
      <c r="F26" s="127"/>
      <c r="G26" s="127"/>
      <c r="H26" s="127"/>
      <c r="I26" s="127"/>
      <c r="J26" s="127"/>
      <c r="K26" s="127"/>
      <c r="L26" s="127"/>
      <c r="M26" s="127"/>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row>
    <row r="27" spans="1:41" ht="12" customHeight="1" x14ac:dyDescent="0.2">
      <c r="A27" s="125"/>
      <c r="B27" s="127" t="s">
        <v>234</v>
      </c>
      <c r="C27" s="126"/>
      <c r="D27" s="126"/>
      <c r="E27" s="127"/>
      <c r="F27" s="127"/>
      <c r="G27" s="127"/>
      <c r="H27" s="127"/>
      <c r="I27" s="127"/>
      <c r="J27" s="127"/>
      <c r="K27" s="127"/>
      <c r="L27" s="127"/>
      <c r="M27" s="127"/>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row>
    <row r="28" spans="1:41" ht="12" customHeight="1" x14ac:dyDescent="0.2">
      <c r="A28" s="125"/>
      <c r="B28" s="127" t="s">
        <v>235</v>
      </c>
      <c r="C28" s="126"/>
      <c r="D28" s="126"/>
      <c r="E28" s="127"/>
      <c r="F28" s="127"/>
      <c r="G28" s="127"/>
      <c r="H28" s="127"/>
      <c r="I28" s="127"/>
      <c r="J28" s="127"/>
      <c r="K28" s="127"/>
      <c r="L28" s="127"/>
      <c r="M28" s="127"/>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row>
    <row r="29" spans="1:41" ht="12" customHeight="1" x14ac:dyDescent="0.2">
      <c r="A29" s="125"/>
      <c r="B29" s="127" t="s">
        <v>236</v>
      </c>
      <c r="C29" s="126"/>
      <c r="D29" s="126"/>
      <c r="E29" s="127"/>
      <c r="F29" s="127"/>
      <c r="G29" s="127"/>
      <c r="H29" s="127"/>
      <c r="I29" s="127"/>
      <c r="J29" s="127"/>
      <c r="K29" s="127"/>
      <c r="L29" s="127"/>
      <c r="M29" s="127"/>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row>
    <row r="30" spans="1:41" ht="12" customHeight="1" x14ac:dyDescent="0.2">
      <c r="A30" s="125"/>
      <c r="B30" s="127" t="s">
        <v>237</v>
      </c>
      <c r="C30" s="126"/>
      <c r="D30" s="126"/>
      <c r="E30" s="127"/>
      <c r="F30" s="127"/>
      <c r="G30" s="127"/>
      <c r="H30" s="127"/>
      <c r="I30" s="127"/>
      <c r="J30" s="127"/>
      <c r="K30" s="127"/>
      <c r="L30" s="127"/>
      <c r="M30" s="127"/>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row>
    <row r="31" spans="1:41" ht="12" customHeight="1" x14ac:dyDescent="0.2">
      <c r="A31" s="125"/>
      <c r="B31" s="127" t="s">
        <v>260</v>
      </c>
      <c r="C31" s="126"/>
      <c r="D31" s="126"/>
      <c r="E31" s="127"/>
      <c r="F31" s="127"/>
      <c r="G31" s="127"/>
      <c r="H31" s="127"/>
      <c r="I31" s="127"/>
      <c r="J31" s="127"/>
      <c r="K31" s="127"/>
      <c r="L31" s="127"/>
      <c r="M31" s="127"/>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row>
    <row r="32" spans="1:41" ht="12" customHeight="1" x14ac:dyDescent="0.2">
      <c r="A32" s="125"/>
      <c r="B32" s="127" t="s">
        <v>238</v>
      </c>
      <c r="C32" s="126"/>
      <c r="D32" s="126"/>
      <c r="E32" s="127"/>
      <c r="F32" s="127"/>
      <c r="G32" s="127"/>
      <c r="H32" s="127"/>
      <c r="I32" s="127"/>
      <c r="J32" s="127"/>
      <c r="K32" s="127"/>
      <c r="L32" s="127"/>
      <c r="M32" s="127"/>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row>
    <row r="33" spans="1:41" ht="12" customHeight="1" x14ac:dyDescent="0.2">
      <c r="A33" s="125"/>
      <c r="B33" s="127" t="s">
        <v>249</v>
      </c>
      <c r="C33" s="126"/>
      <c r="D33" s="126"/>
      <c r="E33" s="127"/>
      <c r="F33" s="127"/>
      <c r="G33" s="127"/>
      <c r="H33" s="127"/>
      <c r="I33" s="127"/>
      <c r="J33" s="127"/>
      <c r="K33" s="127"/>
      <c r="L33" s="127"/>
      <c r="M33" s="127"/>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row>
    <row r="34" spans="1:41" ht="12" customHeight="1" x14ac:dyDescent="0.2">
      <c r="A34" s="125"/>
      <c r="B34" s="127" t="s">
        <v>250</v>
      </c>
      <c r="C34" s="126"/>
      <c r="D34" s="126"/>
      <c r="E34" s="127"/>
      <c r="F34" s="127"/>
      <c r="G34" s="127"/>
      <c r="H34" s="127"/>
      <c r="I34" s="127"/>
      <c r="J34" s="127"/>
      <c r="K34" s="127"/>
      <c r="L34" s="127"/>
      <c r="M34" s="127"/>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row>
    <row r="35" spans="1:41" ht="12" customHeight="1" x14ac:dyDescent="0.2">
      <c r="A35" s="125"/>
      <c r="B35" s="127" t="s">
        <v>251</v>
      </c>
      <c r="C35" s="126"/>
      <c r="D35" s="126"/>
      <c r="E35" s="127"/>
      <c r="F35" s="127"/>
      <c r="G35" s="127"/>
      <c r="H35" s="127"/>
      <c r="I35" s="127"/>
      <c r="J35" s="127"/>
      <c r="K35" s="127"/>
      <c r="L35" s="127"/>
      <c r="M35" s="127"/>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row>
    <row r="36" spans="1:41" ht="12" customHeight="1" x14ac:dyDescent="0.2">
      <c r="A36" s="125"/>
      <c r="B36" s="127" t="s">
        <v>261</v>
      </c>
      <c r="C36" s="126"/>
      <c r="D36" s="126"/>
      <c r="E36" s="127"/>
      <c r="F36" s="127"/>
      <c r="G36" s="127"/>
      <c r="H36" s="127"/>
      <c r="I36" s="127"/>
      <c r="J36" s="127"/>
      <c r="K36" s="127"/>
      <c r="L36" s="127"/>
      <c r="M36" s="127"/>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row>
    <row r="37" spans="1:41" ht="12" customHeight="1" x14ac:dyDescent="0.2">
      <c r="A37" s="127"/>
      <c r="B37" s="127" t="s">
        <v>239</v>
      </c>
      <c r="C37" s="126"/>
      <c r="D37" s="126"/>
      <c r="E37" s="127"/>
      <c r="F37" s="127"/>
      <c r="G37" s="127"/>
      <c r="H37" s="127"/>
      <c r="I37" s="127"/>
      <c r="J37" s="127"/>
      <c r="K37" s="127"/>
      <c r="L37" s="127"/>
      <c r="M37" s="127"/>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row>
    <row r="38" spans="1:41" ht="12" customHeight="1" x14ac:dyDescent="0.2">
      <c r="A38" s="127"/>
      <c r="B38" s="127" t="s">
        <v>240</v>
      </c>
      <c r="C38" s="126"/>
      <c r="D38" s="126"/>
      <c r="E38" s="127"/>
      <c r="F38" s="127"/>
      <c r="G38" s="127"/>
      <c r="H38" s="127"/>
      <c r="I38" s="127"/>
      <c r="J38" s="127"/>
      <c r="K38" s="127"/>
      <c r="L38" s="127"/>
      <c r="M38" s="127"/>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row>
    <row r="39" spans="1:41" ht="12" customHeight="1" x14ac:dyDescent="0.2">
      <c r="A39" s="127"/>
      <c r="B39" s="127" t="s">
        <v>243</v>
      </c>
      <c r="C39" s="126"/>
      <c r="D39" s="126"/>
      <c r="E39" s="127"/>
      <c r="F39" s="127"/>
      <c r="G39" s="127"/>
      <c r="H39" s="127"/>
      <c r="I39" s="127"/>
      <c r="J39" s="127"/>
      <c r="K39" s="127"/>
      <c r="L39" s="127"/>
      <c r="M39" s="127"/>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row>
    <row r="40" spans="1:41" ht="12" customHeight="1" x14ac:dyDescent="0.2">
      <c r="A40" s="127"/>
      <c r="B40" s="127" t="s">
        <v>257</v>
      </c>
      <c r="C40" s="126"/>
      <c r="D40" s="126"/>
      <c r="E40" s="127"/>
      <c r="F40" s="127"/>
      <c r="G40" s="127"/>
      <c r="H40" s="127"/>
      <c r="I40" s="127"/>
      <c r="J40" s="127"/>
      <c r="K40" s="127"/>
      <c r="L40" s="127"/>
      <c r="M40" s="127"/>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row>
    <row r="41" spans="1:41" ht="12" customHeight="1" x14ac:dyDescent="0.2">
      <c r="A41" s="127"/>
      <c r="B41" s="127" t="s">
        <v>241</v>
      </c>
      <c r="C41" s="126"/>
      <c r="D41" s="126"/>
      <c r="E41" s="127"/>
      <c r="F41" s="127"/>
      <c r="G41" s="127"/>
      <c r="H41" s="127"/>
      <c r="I41" s="127"/>
      <c r="J41" s="127"/>
      <c r="K41" s="127"/>
      <c r="L41" s="127"/>
      <c r="M41" s="127"/>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row>
    <row r="42" spans="1:41" ht="12" customHeight="1" x14ac:dyDescent="0.2">
      <c r="A42" s="127"/>
      <c r="B42" s="127" t="s">
        <v>242</v>
      </c>
      <c r="C42" s="126"/>
      <c r="D42" s="126"/>
      <c r="E42" s="127"/>
      <c r="F42" s="127"/>
      <c r="G42" s="127"/>
      <c r="H42" s="127"/>
      <c r="I42" s="127"/>
      <c r="J42" s="127"/>
      <c r="K42" s="127"/>
      <c r="L42" s="127"/>
      <c r="M42" s="127"/>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row>
    <row r="43" spans="1:41" ht="12" customHeight="1" x14ac:dyDescent="0.2">
      <c r="A43" s="122" t="s">
        <v>43</v>
      </c>
      <c r="B43" s="123" t="s">
        <v>48</v>
      </c>
      <c r="C43" s="124"/>
      <c r="D43" s="52"/>
      <c r="E43" s="53"/>
    </row>
    <row r="44" spans="1:41" ht="12" customHeight="1" x14ac:dyDescent="0.2">
      <c r="A44" s="123"/>
      <c r="B44" s="123" t="s">
        <v>49</v>
      </c>
      <c r="C44" s="124"/>
      <c r="D44" s="52"/>
      <c r="E44" s="53"/>
    </row>
    <row r="45" spans="1:41" ht="12" customHeight="1" x14ac:dyDescent="0.2">
      <c r="A45" s="123"/>
      <c r="B45" s="123" t="s">
        <v>44</v>
      </c>
      <c r="C45" s="124"/>
      <c r="D45" s="52"/>
      <c r="E45" s="53"/>
    </row>
    <row r="46" spans="1:41" ht="12" customHeight="1" x14ac:dyDescent="0.2">
      <c r="A46" s="127"/>
      <c r="B46" s="127" t="s">
        <v>50</v>
      </c>
      <c r="C46" s="126"/>
      <c r="D46" s="52"/>
      <c r="E46" s="53"/>
    </row>
    <row r="47" spans="1:41" ht="12" customHeight="1" x14ac:dyDescent="0.2">
      <c r="A47" s="133" t="s">
        <v>51</v>
      </c>
      <c r="F47" s="52"/>
    </row>
    <row r="48" spans="1:41" ht="12" customHeight="1" x14ac:dyDescent="0.2">
      <c r="A48" s="134"/>
      <c r="B48" s="134" t="s">
        <v>226</v>
      </c>
      <c r="C48" s="240"/>
      <c r="D48" s="134"/>
      <c r="E48" s="241"/>
      <c r="F48" s="134"/>
      <c r="G48" s="134"/>
      <c r="H48" s="134"/>
    </row>
    <row r="49" spans="1:8" ht="12" customHeight="1" x14ac:dyDescent="0.2">
      <c r="A49" s="134"/>
      <c r="B49" s="134" t="s">
        <v>227</v>
      </c>
      <c r="C49" s="240"/>
      <c r="D49" s="134"/>
      <c r="E49" s="241"/>
      <c r="F49" s="134"/>
      <c r="G49" s="134"/>
      <c r="H49" s="134"/>
    </row>
    <row r="50" spans="1:8" ht="12" customHeight="1" x14ac:dyDescent="0.2">
      <c r="A50" s="134"/>
      <c r="B50" s="134" t="s">
        <v>228</v>
      </c>
      <c r="C50" s="240"/>
      <c r="D50" s="134"/>
      <c r="E50" s="241"/>
      <c r="F50" s="134"/>
      <c r="G50" s="134"/>
      <c r="H50" s="134"/>
    </row>
    <row r="51" spans="1:8" ht="12" customHeight="1" x14ac:dyDescent="0.2">
      <c r="A51" s="134"/>
      <c r="B51" s="134" t="s">
        <v>244</v>
      </c>
      <c r="C51" s="240"/>
      <c r="D51" s="134"/>
      <c r="E51" s="241"/>
      <c r="F51" s="134"/>
      <c r="G51" s="134"/>
      <c r="H51" s="134"/>
    </row>
    <row r="52" spans="1:8" ht="12" customHeight="1" x14ac:dyDescent="0.2">
      <c r="A52" s="134"/>
      <c r="B52" s="134" t="s">
        <v>245</v>
      </c>
      <c r="C52" s="240"/>
      <c r="D52" s="134"/>
      <c r="E52" s="241"/>
      <c r="F52" s="134"/>
      <c r="G52" s="134"/>
      <c r="H52" s="134"/>
    </row>
    <row r="53" spans="1:8" ht="12" customHeight="1" x14ac:dyDescent="0.2">
      <c r="A53" s="134"/>
      <c r="B53" s="134" t="s">
        <v>246</v>
      </c>
      <c r="C53" s="240"/>
      <c r="D53" s="134"/>
      <c r="E53" s="241"/>
      <c r="F53" s="134"/>
      <c r="G53" s="134"/>
      <c r="H53" s="134"/>
    </row>
    <row r="54" spans="1:8" ht="12" customHeight="1" x14ac:dyDescent="0.2">
      <c r="A54" s="134"/>
      <c r="B54" s="134" t="s">
        <v>247</v>
      </c>
      <c r="C54" s="240"/>
      <c r="D54" s="134"/>
      <c r="E54" s="241"/>
      <c r="F54" s="134"/>
      <c r="G54" s="134"/>
      <c r="H54" s="134"/>
    </row>
    <row r="55" spans="1:8" ht="12" customHeight="1" x14ac:dyDescent="0.2">
      <c r="A55" s="134"/>
      <c r="B55" s="134" t="s">
        <v>248</v>
      </c>
      <c r="C55" s="240"/>
      <c r="D55" s="134"/>
      <c r="E55" s="241"/>
      <c r="F55" s="134"/>
      <c r="G55" s="134"/>
      <c r="H55" s="13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Naslovnica</vt:lpstr>
      <vt:lpstr>Upute</vt:lpstr>
      <vt:lpstr>TI Izravni tr.-Sluz.put._Ostali</vt:lpstr>
      <vt:lpstr>TII Izravni tr.-Tr.osoblja</vt:lpstr>
      <vt:lpstr>TIII Opci troskovi</vt:lpstr>
      <vt:lpstr>TIV Neprihvatljivi tr.</vt:lpstr>
      <vt:lpstr>TV Ukupni tr. projekta</vt:lpstr>
      <vt:lpstr>RM</vt:lpstr>
    </vt:vector>
  </TitlesOfParts>
  <Company>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tri mora</cp:lastModifiedBy>
  <cp:lastPrinted>2019-09-02T07:54:05Z</cp:lastPrinted>
  <dcterms:created xsi:type="dcterms:W3CDTF">2011-03-22T09:29:16Z</dcterms:created>
  <dcterms:modified xsi:type="dcterms:W3CDTF">2021-08-23T05:42:48Z</dcterms:modified>
</cp:coreProperties>
</file>